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.sharepoint.com/sites/ERS-MTED-ITD-IFSA/Shared Documents/IFSA/IFSA webpages/Data Products/"/>
    </mc:Choice>
  </mc:AlternateContent>
  <xr:revisionPtr revIDLastSave="24" documentId="8_{51291437-99ED-448A-8EAF-A0215FE74F73}" xr6:coauthVersionLast="45" xr6:coauthVersionMax="45" xr10:uidLastSave="{5B5BB84F-DA4D-4004-B23C-77629B0A2864}"/>
  <bookViews>
    <workbookView xWindow="-108" yWindow="-108" windowWidth="23256" windowHeight="12576" xr2:uid="{D94B967E-20CE-4B53-AB8C-D96F6A0469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6" i="1" l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G80" i="1"/>
  <c r="B80" i="1"/>
  <c r="L79" i="1"/>
  <c r="L78" i="1"/>
  <c r="L77" i="1"/>
  <c r="L76" i="1"/>
  <c r="L75" i="1"/>
  <c r="L74" i="1"/>
  <c r="L73" i="1"/>
  <c r="L72" i="1"/>
  <c r="L71" i="1"/>
  <c r="G70" i="1"/>
  <c r="B70" i="1"/>
  <c r="L69" i="1"/>
  <c r="L68" i="1"/>
  <c r="L67" i="1"/>
  <c r="L66" i="1"/>
  <c r="L65" i="1"/>
  <c r="L64" i="1"/>
  <c r="L63" i="1"/>
  <c r="L62" i="1"/>
  <c r="L61" i="1"/>
  <c r="L60" i="1"/>
  <c r="G59" i="1"/>
  <c r="B59" i="1"/>
  <c r="L58" i="1"/>
  <c r="L57" i="1"/>
  <c r="L56" i="1"/>
  <c r="L55" i="1"/>
  <c r="G54" i="1"/>
  <c r="B54" i="1"/>
  <c r="L52" i="1"/>
  <c r="L51" i="1"/>
  <c r="L50" i="1"/>
  <c r="L49" i="1"/>
  <c r="G48" i="1"/>
  <c r="B48" i="1"/>
  <c r="L47" i="1"/>
  <c r="L46" i="1"/>
  <c r="L45" i="1"/>
  <c r="L44" i="1"/>
  <c r="G43" i="1"/>
  <c r="B43" i="1"/>
  <c r="L42" i="1"/>
  <c r="L41" i="1"/>
  <c r="L40" i="1"/>
  <c r="L39" i="1"/>
  <c r="L38" i="1"/>
  <c r="L37" i="1"/>
  <c r="L36" i="1"/>
  <c r="G35" i="1"/>
  <c r="L35" i="1" s="1"/>
  <c r="B35" i="1"/>
  <c r="G34" i="1"/>
  <c r="L33" i="1"/>
  <c r="L32" i="1"/>
  <c r="L31" i="1"/>
  <c r="L30" i="1"/>
  <c r="L29" i="1"/>
  <c r="G28" i="1"/>
  <c r="B28" i="1"/>
  <c r="L27" i="1"/>
  <c r="L26" i="1"/>
  <c r="L25" i="1"/>
  <c r="G24" i="1"/>
  <c r="B24" i="1"/>
  <c r="L23" i="1"/>
  <c r="L22" i="1"/>
  <c r="L21" i="1"/>
  <c r="L20" i="1"/>
  <c r="L19" i="1"/>
  <c r="L18" i="1"/>
  <c r="G17" i="1"/>
  <c r="B17" i="1"/>
  <c r="L16" i="1"/>
  <c r="L15" i="1"/>
  <c r="L14" i="1"/>
  <c r="L13" i="1"/>
  <c r="L12" i="1"/>
  <c r="L11" i="1"/>
  <c r="L10" i="1"/>
  <c r="L9" i="1"/>
  <c r="G8" i="1"/>
  <c r="B8" i="1"/>
  <c r="L24" i="1" l="1"/>
  <c r="L48" i="1"/>
  <c r="L70" i="1"/>
  <c r="L43" i="1"/>
  <c r="L54" i="1"/>
  <c r="B34" i="1"/>
  <c r="L34" i="1" s="1"/>
  <c r="L17" i="1"/>
  <c r="B53" i="1"/>
  <c r="L80" i="1"/>
  <c r="G53" i="1"/>
  <c r="L53" i="1" s="1"/>
  <c r="G7" i="1"/>
  <c r="G5" i="1" s="1"/>
  <c r="L28" i="1"/>
  <c r="B7" i="1"/>
  <c r="L8" i="1"/>
  <c r="L59" i="1"/>
  <c r="B5" i="1" l="1"/>
  <c r="L5" i="1"/>
  <c r="L7" i="1"/>
</calcChain>
</file>

<file path=xl/sharedStrings.xml><?xml version="1.0" encoding="utf-8"?>
<sst xmlns="http://schemas.openxmlformats.org/spreadsheetml/2006/main" count="209" uniqueCount="108">
  <si>
    <t>Country</t>
  </si>
  <si>
    <t>Population (million)</t>
  </si>
  <si>
    <t>Population: Annual growth rate (percentage)</t>
  </si>
  <si>
    <t>GDP: Annual growth rate (percentage)</t>
  </si>
  <si>
    <t>Per capita GDP  (2015 USD)</t>
  </si>
  <si>
    <t>Per capita GDP: Annual growth rate (percentage)</t>
  </si>
  <si>
    <t>CPI: Annual growth rate (percentage)</t>
  </si>
  <si>
    <t>RER: Annual growth rate (percentage)</t>
  </si>
  <si>
    <t>Real domestic price of major grain: Annual growth rate (percentage)</t>
  </si>
  <si>
    <t>2018-2020</t>
  </si>
  <si>
    <t>2015-2020</t>
  </si>
  <si>
    <t>2021-2031</t>
  </si>
  <si>
    <t>Total IFSA Countries</t>
  </si>
  <si>
    <t>N/A</t>
  </si>
  <si>
    <t>ASIA</t>
  </si>
  <si>
    <t>Commonwealth of Independent States</t>
  </si>
  <si>
    <t>Armenia</t>
  </si>
  <si>
    <t>Azerbaijan</t>
  </si>
  <si>
    <t>Georgia</t>
  </si>
  <si>
    <t>Kyrgyzstan</t>
  </si>
  <si>
    <t>Moldova</t>
  </si>
  <si>
    <t>Tajikistan</t>
  </si>
  <si>
    <t>Turkmenistan</t>
  </si>
  <si>
    <t>Uzbekistan</t>
  </si>
  <si>
    <t>Central and Southern Asia</t>
  </si>
  <si>
    <t>Afghanistan</t>
  </si>
  <si>
    <t>Bangladesh</t>
  </si>
  <si>
    <t>India</t>
  </si>
  <si>
    <t>Nepal</t>
  </si>
  <si>
    <t>Pakistan</t>
  </si>
  <si>
    <t>Sri Lanka</t>
  </si>
  <si>
    <t>Other Asia</t>
  </si>
  <si>
    <t>Korea, Democratic People's Republic of</t>
  </si>
  <si>
    <t>Mongolia</t>
  </si>
  <si>
    <t>Yemen</t>
  </si>
  <si>
    <t>South East Asia</t>
  </si>
  <si>
    <t>Cambodia</t>
  </si>
  <si>
    <t>Indonesia</t>
  </si>
  <si>
    <t>Laos</t>
  </si>
  <si>
    <t>Philippines</t>
  </si>
  <si>
    <t>Vietnam</t>
  </si>
  <si>
    <t>LATIN AMERICA AND THE CARIBBEAN</t>
  </si>
  <si>
    <t>Central America and the Caribbean</t>
  </si>
  <si>
    <t>Dominican Republic</t>
  </si>
  <si>
    <t>El Salvador</t>
  </si>
  <si>
    <t>Guatemala</t>
  </si>
  <si>
    <t>Haiti</t>
  </si>
  <si>
    <t>Honduras</t>
  </si>
  <si>
    <t>Jamaica</t>
  </si>
  <si>
    <t>Nicaragua</t>
  </si>
  <si>
    <t>South America</t>
  </si>
  <si>
    <t>Bolivia</t>
  </si>
  <si>
    <t>Colombia</t>
  </si>
  <si>
    <t>Ecuador</t>
  </si>
  <si>
    <t>Peru</t>
  </si>
  <si>
    <t>NORTH AFRICA</t>
  </si>
  <si>
    <t>Algeria</t>
  </si>
  <si>
    <t>Egypt</t>
  </si>
  <si>
    <t>Morocco</t>
  </si>
  <si>
    <t>Tunisia</t>
  </si>
  <si>
    <t>SUB-SAHARAN AFRICA</t>
  </si>
  <si>
    <t>Central Africa</t>
  </si>
  <si>
    <t>Cameroon</t>
  </si>
  <si>
    <t>Central African Republic</t>
  </si>
  <si>
    <t>Congo, Democratic Republic of the</t>
  </si>
  <si>
    <t>East Africa</t>
  </si>
  <si>
    <t>Burundi</t>
  </si>
  <si>
    <t>Chad</t>
  </si>
  <si>
    <t>Eritrea</t>
  </si>
  <si>
    <t>Ethiopia</t>
  </si>
  <si>
    <t>Kenya</t>
  </si>
  <si>
    <t>Rwanda</t>
  </si>
  <si>
    <t>Somalia</t>
  </si>
  <si>
    <t>Sudan</t>
  </si>
  <si>
    <t>Tanzania</t>
  </si>
  <si>
    <t>Uganda</t>
  </si>
  <si>
    <t>Southern Africa</t>
  </si>
  <si>
    <t>Angola</t>
  </si>
  <si>
    <t>Lesotho</t>
  </si>
  <si>
    <t>Madagascar</t>
  </si>
  <si>
    <t>Malawi</t>
  </si>
  <si>
    <t>Mozambique</t>
  </si>
  <si>
    <t>Namibia</t>
  </si>
  <si>
    <t>Swaziland</t>
  </si>
  <si>
    <t>Zambia</t>
  </si>
  <si>
    <t>Zimbabwe</t>
  </si>
  <si>
    <t>West Africa</t>
  </si>
  <si>
    <t>Benin</t>
  </si>
  <si>
    <t>Guinea-Bissau</t>
  </si>
  <si>
    <t>Burkina Faso</t>
  </si>
  <si>
    <t>Cabo Verde</t>
  </si>
  <si>
    <t>Côte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</si>
  <si>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</si>
  <si>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</si>
  <si>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</si>
  <si>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</si>
  <si>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</si>
  <si>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</si>
  <si>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</si>
  <si>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</si>
  <si>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</si>
  <si>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</si>
  <si>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</si>
  <si>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Congo, Republic of the</t>
  </si>
  <si>
    <t>Source: USDA, Economic Research Service based on results from the International Food Security Assessment model.</t>
  </si>
  <si>
    <t>Appendix III: Macroeconomic measures for the International Food Security Assessment countries, 2021-2031</t>
  </si>
  <si>
    <t>GDP, million 2015 USD</t>
  </si>
  <si>
    <t>Notes: GDP: Gross Domestic Product; CPI: Consumer Price Index; RER: Real Exchange Rate; USD: U.S.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</si>
</sst>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64" fontId="2" fillId="0" borderId="0" xfId="1" applyNumberFormat="1" applyFont="1" applyFill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center"/>
    </xf>
    <xf numFmtId="164" fontId="2" fillId="0" borderId="0" xfId="1" applyNumberFormat="1" applyFont="1" applyFill="1"/>
    <xf numFmtId="164" fontId="2" fillId="0" borderId="6" xfId="1" applyNumberFormat="1" applyFont="1" applyFill="1" applyBorder="1"/>
    <xf numFmtId="166" fontId="2" fillId="0" borderId="7" xfId="1" applyNumberFormat="1" applyFont="1" applyFill="1" applyBorder="1"/>
    <xf numFmtId="164" fontId="2" fillId="0" borderId="7" xfId="1" applyNumberFormat="1" applyFont="1" applyFill="1" applyBorder="1"/>
    <xf numFmtId="165" fontId="2" fillId="0" borderId="7" xfId="1" applyNumberFormat="1" applyFont="1" applyFill="1" applyBorder="1"/>
    <xf numFmtId="165" fontId="2" fillId="0" borderId="6" xfId="1" applyNumberFormat="1" applyFont="1" applyFill="1" applyBorder="1"/>
    <xf numFmtId="9" fontId="2" fillId="0" borderId="0" xfId="2" applyFont="1" applyFill="1"/>
    <xf numFmtId="164" fontId="3" fillId="0" borderId="7" xfId="1" applyNumberFormat="1" applyFont="1" applyFill="1" applyBorder="1"/>
    <xf numFmtId="2" fontId="2" fillId="0" borderId="0" xfId="1" applyNumberFormat="1" applyFont="1" applyFill="1"/>
    <xf numFmtId="164" fontId="2" fillId="0" borderId="0" xfId="1" applyNumberFormat="1" applyFont="1" applyFill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7" fontId="2" fillId="0" borderId="0" xfId="2" applyNumberFormat="1" applyFont="1" applyFill="1"/>
    <xf numFmtId="164" fontId="2" fillId="0" borderId="8" xfId="1" applyNumberFormat="1" applyFont="1" applyFill="1" applyBorder="1"/>
    <xf numFmtId="164" fontId="2" fillId="0" borderId="9" xfId="1" applyNumberFormat="1" applyFont="1" applyFill="1" applyBorder="1"/>
    <xf numFmtId="164" fontId="2" fillId="0" borderId="10" xfId="1" applyNumberFormat="1" applyFont="1" applyFill="1" applyBorder="1"/>
    <xf numFmtId="165" fontId="2" fillId="0" borderId="10" xfId="1" applyNumberFormat="1" applyFont="1" applyFill="1" applyBorder="1"/>
    <xf numFmtId="165" fontId="2" fillId="0" borderId="9" xfId="1" applyNumberFormat="1" applyFont="1" applyFill="1" applyBorder="1"/>
    <xf numFmtId="10" fontId="2" fillId="0" borderId="0" xfId="2" applyNumberFormat="1" applyFont="1" applyFill="1"/>
    <xf numFmtId="9" fontId="4" fillId="0" borderId="0" xfId="2" applyFont="1" applyFill="1"/>
    <xf numFmtId="43" fontId="2" fillId="0" borderId="0" xfId="1" applyFont="1" applyFill="1"/>
    <xf numFmtId="164" fontId="2" fillId="0" borderId="1" xfId="1" applyNumberFormat="1" applyFont="1" applyFill="1" applyBorder="1" applyAlignment="1">
      <alignment horizontal="center" vertical="center" wrapText="1" shrinkToFit="1"/>
    </xf>
    <xf numFmtId="164" fontId="2" fillId="0" borderId="3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0" borderId="3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2" fillId="0" borderId="4" xfId="1" applyNumberFormat="1" applyFont="1" applyFill="1" applyBorder="1"/>
    <xf numFmtId="164" fontId="2" fillId="0" borderId="5" xfId="1" applyNumberFormat="1" applyFont="1" applyFill="1" applyBorder="1"/>
    <xf numFmtId="165" fontId="2" fillId="0" borderId="5" xfId="1" applyNumberFormat="1" applyFont="1" applyFill="1" applyBorder="1" applyAlignment="1">
      <alignment horizontal="right"/>
    </xf>
    <xf numFmtId="165" fontId="2" fillId="0" borderId="6" xfId="1" applyNumberFormat="1" applyFont="1" applyFill="1" applyBorder="1" applyAlignment="1">
      <alignment horizontal="right"/>
    </xf>
    <xf numFmtId="0" fontId="2" fillId="0" borderId="7" xfId="1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5" fontId="2" fillId="0" borderId="7" xfId="1" applyNumberFormat="1" applyFont="1" applyFill="1" applyBorder="1" applyAlignment="1">
      <alignment horizontal="right"/>
    </xf>
    <xf numFmtId="164" fontId="2" fillId="0" borderId="0" xfId="1" applyNumberFormat="1" applyFont="1" applyFill="1" applyAlignment="1">
      <alignment wrapText="1" shrinkToFit="1"/>
    </xf>
    <xf numFmtId="164" fontId="2" fillId="0" borderId="6" xfId="1" applyNumberFormat="1" applyFont="1" applyFill="1" applyBorder="1" applyAlignment="1">
      <alignment horizontal="right" shrinkToFit="1"/>
    </xf>
    <xf numFmtId="164" fontId="2" fillId="0" borderId="7" xfId="1" applyNumberFormat="1" applyFont="1" applyFill="1" applyBorder="1" applyAlignment="1">
      <alignment horizontal="right"/>
    </xf>
    <xf numFmtId="164" fontId="2" fillId="0" borderId="7" xfId="1" applyNumberFormat="1" applyFont="1" applyFill="1" applyBorder="1" applyAlignment="1"/>
    <xf numFmtId="0" fontId="5" fillId="0" borderId="0" xfId="0" applyFont="1"/>
    <xf numFmtId="165" fontId="2" fillId="0" borderId="5" xfId="1" applyNumberFormat="1" applyFont="1" applyFill="1" applyBorder="1"/>
    <xf numFmtId="166" fontId="2" fillId="0" borderId="7" xfId="1" applyNumberFormat="1" applyFont="1" applyFill="1" applyBorder="1" applyAlignment="1">
      <alignment horizontal="right"/>
    </xf>
    <xf numFmtId="166" fontId="2" fillId="0" borderId="7" xfId="1" applyNumberFormat="1" applyFont="1" applyFill="1" applyBorder="1" applyAlignment="1"/>
    <xf numFmtId="165" fontId="2" fillId="0" borderId="7" xfId="1" applyNumberFormat="1" applyFont="1" applyFill="1" applyBorder="1" applyAlignment="1"/>
    <xf numFmtId="2" fontId="2" fillId="0" borderId="7" xfId="1" applyNumberFormat="1" applyFont="1" applyFill="1" applyBorder="1"/>
    <xf numFmtId="2" fontId="2" fillId="0" borderId="10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 applyAlignment="1">
      <alignment horizontal="center" vertical="center" wrapText="1" shrinkToFit="1"/>
    </xf>
    <xf numFmtId="164" fontId="2" fillId="0" borderId="3" xfId="1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E1C99-E217-4398-BA56-6A3B7D8ABAB3}">
  <dimension ref="A1:AA100"/>
  <sheetViews>
    <sheetView tabSelected="1" workbookViewId="0">
      <selection activeCell="K100" sqref="K100"/>
    </sheetView>
  </sheetViews>
  <sheetFormatPr defaultColWidth="10" defaultRowHeight="13.8" x14ac:dyDescent="0.25"/>
  <cols>
    <col min="1" max="1" width="35.5546875" style="5" bestFit="1" customWidth="1"/>
    <col min="2" max="2" width="10.77734375" style="5" bestFit="1" customWidth="1"/>
    <col min="3" max="4" width="6.77734375" style="5" bestFit="1" customWidth="1"/>
    <col min="5" max="7" width="10.77734375" style="5" bestFit="1" customWidth="1"/>
    <col min="8" max="8" width="10.44140625" style="5" bestFit="1" customWidth="1"/>
    <col min="9" max="9" width="11.44140625" style="5" bestFit="1" customWidth="1"/>
    <col min="10" max="12" width="10.77734375" style="5" bestFit="1" customWidth="1"/>
    <col min="13" max="13" width="6.77734375" style="5" bestFit="1" customWidth="1"/>
    <col min="14" max="14" width="8.44140625" style="5" bestFit="1" customWidth="1"/>
    <col min="15" max="22" width="10.77734375" style="5" bestFit="1" customWidth="1"/>
    <col min="23" max="23" width="4.77734375" style="5" bestFit="1" customWidth="1"/>
    <col min="24" max="24" width="5.44140625" style="5" bestFit="1" customWidth="1"/>
    <col min="25" max="25" width="5.5546875" style="5" bestFit="1" customWidth="1"/>
    <col min="26" max="26" width="10" style="5"/>
    <col min="27" max="27" width="4.5546875" style="5" bestFit="1" customWidth="1"/>
    <col min="28" max="16384" width="10" style="5"/>
  </cols>
  <sheetData>
    <row r="1" spans="1:22" x14ac:dyDescent="0.25">
      <c r="A1" s="5" t="s">
        <v>105</v>
      </c>
    </row>
    <row r="3" spans="1:22" s="1" customFormat="1" ht="58.35" customHeight="1" x14ac:dyDescent="0.25">
      <c r="A3" s="25" t="s">
        <v>0</v>
      </c>
      <c r="B3" s="49" t="s">
        <v>1</v>
      </c>
      <c r="C3" s="49"/>
      <c r="D3" s="49"/>
      <c r="E3" s="49" t="s">
        <v>2</v>
      </c>
      <c r="F3" s="49"/>
      <c r="G3" s="49" t="s">
        <v>106</v>
      </c>
      <c r="H3" s="49"/>
      <c r="I3" s="49"/>
      <c r="J3" s="49" t="s">
        <v>3</v>
      </c>
      <c r="K3" s="49"/>
      <c r="L3" s="49" t="s">
        <v>4</v>
      </c>
      <c r="M3" s="49"/>
      <c r="N3" s="49"/>
      <c r="O3" s="49" t="s">
        <v>5</v>
      </c>
      <c r="P3" s="49"/>
      <c r="Q3" s="49" t="s">
        <v>6</v>
      </c>
      <c r="R3" s="49"/>
      <c r="S3" s="49" t="s">
        <v>7</v>
      </c>
      <c r="T3" s="49"/>
      <c r="U3" s="49" t="s">
        <v>8</v>
      </c>
      <c r="V3" s="50"/>
    </row>
    <row r="4" spans="1:22" s="1" customFormat="1" x14ac:dyDescent="0.25">
      <c r="A4" s="2"/>
      <c r="B4" s="26" t="s">
        <v>9</v>
      </c>
      <c r="C4" s="27">
        <v>2021</v>
      </c>
      <c r="D4" s="27">
        <v>2031</v>
      </c>
      <c r="E4" s="29" t="s">
        <v>10</v>
      </c>
      <c r="F4" s="29" t="s">
        <v>11</v>
      </c>
      <c r="G4" s="26" t="s">
        <v>9</v>
      </c>
      <c r="H4" s="28">
        <v>2021</v>
      </c>
      <c r="I4" s="28">
        <v>2031</v>
      </c>
      <c r="J4" s="26" t="s">
        <v>10</v>
      </c>
      <c r="K4" s="26" t="s">
        <v>11</v>
      </c>
      <c r="L4" s="26" t="s">
        <v>9</v>
      </c>
      <c r="M4" s="27">
        <v>2021</v>
      </c>
      <c r="N4" s="27">
        <v>2031</v>
      </c>
      <c r="O4" s="29" t="s">
        <v>10</v>
      </c>
      <c r="P4" s="29" t="s">
        <v>11</v>
      </c>
      <c r="Q4" s="29" t="s">
        <v>10</v>
      </c>
      <c r="R4" s="29" t="s">
        <v>11</v>
      </c>
      <c r="S4" s="29" t="s">
        <v>10</v>
      </c>
      <c r="T4" s="29" t="s">
        <v>11</v>
      </c>
      <c r="U4" s="29" t="s">
        <v>10</v>
      </c>
      <c r="V4" s="29" t="s">
        <v>11</v>
      </c>
    </row>
    <row r="5" spans="1:22" s="1" customFormat="1" x14ac:dyDescent="0.25">
      <c r="A5" s="5" t="s">
        <v>12</v>
      </c>
      <c r="B5" s="30">
        <f>SUM(B7,B34,B48,B53)</f>
        <v>3814.0088313333376</v>
      </c>
      <c r="C5" s="31">
        <v>3938.1176409999998</v>
      </c>
      <c r="D5" s="31">
        <v>4566.0518179999999</v>
      </c>
      <c r="E5" s="42">
        <v>1.66523881385927</v>
      </c>
      <c r="F5" s="42">
        <v>1.49045862342818</v>
      </c>
      <c r="G5" s="31">
        <f>SUM(G7,G34,G48,G53)</f>
        <v>8341231.6515213298</v>
      </c>
      <c r="H5" s="31">
        <v>8486164.2664059997</v>
      </c>
      <c r="I5" s="31">
        <v>13572640.509841001</v>
      </c>
      <c r="J5" s="42">
        <v>2.77080758653325</v>
      </c>
      <c r="K5" s="42">
        <v>4.8082069615802201</v>
      </c>
      <c r="L5" s="31">
        <f>G5/B5</f>
        <v>2186.9985153142193</v>
      </c>
      <c r="M5" s="31">
        <v>2154.8783048164901</v>
      </c>
      <c r="N5" s="31">
        <v>2972.5112746937698</v>
      </c>
      <c r="O5" s="42">
        <v>1.08745996721473</v>
      </c>
      <c r="P5" s="42">
        <v>3.2690248750005799</v>
      </c>
      <c r="Q5" s="32" t="s">
        <v>13</v>
      </c>
      <c r="R5" s="32" t="s">
        <v>13</v>
      </c>
      <c r="S5" s="32" t="s">
        <v>13</v>
      </c>
      <c r="T5" s="32" t="s">
        <v>13</v>
      </c>
      <c r="U5" s="32" t="s">
        <v>13</v>
      </c>
      <c r="V5" s="33" t="s">
        <v>13</v>
      </c>
    </row>
    <row r="6" spans="1:22" s="1" customFormat="1" x14ac:dyDescent="0.25">
      <c r="A6" s="3"/>
      <c r="B6" s="4"/>
      <c r="C6" s="34"/>
      <c r="D6" s="34"/>
      <c r="E6" s="35"/>
      <c r="F6" s="35"/>
      <c r="G6" s="35"/>
      <c r="H6" s="34"/>
      <c r="I6" s="34"/>
      <c r="J6" s="35"/>
      <c r="K6" s="35"/>
      <c r="L6" s="35"/>
      <c r="M6" s="34"/>
      <c r="N6" s="34"/>
      <c r="O6" s="35"/>
      <c r="P6" s="35"/>
      <c r="Q6" s="35"/>
      <c r="R6" s="35"/>
      <c r="S6" s="35"/>
      <c r="T6" s="35"/>
      <c r="U6" s="35"/>
      <c r="V6" s="4"/>
    </row>
    <row r="7" spans="1:22" x14ac:dyDescent="0.25">
      <c r="A7" s="5" t="s">
        <v>14</v>
      </c>
      <c r="B7" s="6">
        <f>SUM(B8,B17,B24,B28)</f>
        <v>2414.1726216666693</v>
      </c>
      <c r="C7" s="8">
        <v>2470.7931119999998</v>
      </c>
      <c r="D7" s="8">
        <v>2731.3542470000002</v>
      </c>
      <c r="E7" s="43">
        <v>1.22406578837595</v>
      </c>
      <c r="F7" s="43">
        <v>1.0076262097283</v>
      </c>
      <c r="G7" s="8">
        <f>SUM(G8,G17,G24,G28,)</f>
        <v>5328448.5138823306</v>
      </c>
      <c r="H7" s="8">
        <v>5488042.3463500002</v>
      </c>
      <c r="I7" s="8">
        <v>9286748.4149900004</v>
      </c>
      <c r="J7" s="7">
        <v>3.6130075579453398</v>
      </c>
      <c r="K7" s="7">
        <v>5.4009736333119598</v>
      </c>
      <c r="L7" s="8">
        <f t="shared" ref="L7:L70" si="0">G7/B7</f>
        <v>2207.15307019087</v>
      </c>
      <c r="M7" s="8">
        <v>2221.1662804530301</v>
      </c>
      <c r="N7" s="8">
        <v>3400.0527120164502</v>
      </c>
      <c r="O7" s="9">
        <v>2.3600531661747599</v>
      </c>
      <c r="P7" s="9">
        <v>4.3495205148782503</v>
      </c>
      <c r="Q7" s="36" t="s">
        <v>13</v>
      </c>
      <c r="R7" s="36" t="s">
        <v>13</v>
      </c>
      <c r="S7" s="36" t="s">
        <v>13</v>
      </c>
      <c r="T7" s="36" t="s">
        <v>13</v>
      </c>
      <c r="U7" s="36" t="s">
        <v>13</v>
      </c>
      <c r="V7" s="33" t="s">
        <v>13</v>
      </c>
    </row>
    <row r="8" spans="1:22" x14ac:dyDescent="0.25">
      <c r="A8" s="5" t="s">
        <v>15</v>
      </c>
      <c r="B8" s="6">
        <f>SUM(B9:B16)</f>
        <v>71.897663666666659</v>
      </c>
      <c r="C8" s="7">
        <v>72.992604999999998</v>
      </c>
      <c r="D8" s="7">
        <v>77.320014</v>
      </c>
      <c r="E8" s="43">
        <v>0.806045705795011</v>
      </c>
      <c r="F8" s="43">
        <v>0.57760877112458298</v>
      </c>
      <c r="G8" s="8">
        <f>SUM(G9:G16)</f>
        <v>250516.76431233331</v>
      </c>
      <c r="H8" s="8">
        <v>255646.90113000001</v>
      </c>
      <c r="I8" s="8">
        <v>354403.54064000002</v>
      </c>
      <c r="J8" s="7">
        <v>2.5170254823512401</v>
      </c>
      <c r="K8" s="7">
        <v>3.3203222234037502</v>
      </c>
      <c r="L8" s="8">
        <f t="shared" si="0"/>
        <v>3484.3519460351868</v>
      </c>
      <c r="M8" s="8">
        <v>3502.3671388355001</v>
      </c>
      <c r="N8" s="8">
        <v>4583.5938498407404</v>
      </c>
      <c r="O8" s="7">
        <v>1.6972987726844999</v>
      </c>
      <c r="P8" s="7">
        <v>2.7269622789705799</v>
      </c>
      <c r="Q8" s="36" t="s">
        <v>13</v>
      </c>
      <c r="R8" s="36" t="s">
        <v>13</v>
      </c>
      <c r="S8" s="36" t="s">
        <v>13</v>
      </c>
      <c r="T8" s="36" t="s">
        <v>13</v>
      </c>
      <c r="U8" s="36" t="s">
        <v>13</v>
      </c>
      <c r="V8" s="33" t="s">
        <v>13</v>
      </c>
    </row>
    <row r="9" spans="1:22" x14ac:dyDescent="0.25">
      <c r="A9" s="5" t="s">
        <v>16</v>
      </c>
      <c r="B9" s="6">
        <v>3.0299429999999998</v>
      </c>
      <c r="C9" s="7">
        <v>3.0112220000000001</v>
      </c>
      <c r="D9" s="7">
        <v>2.866822</v>
      </c>
      <c r="E9" s="9">
        <v>-0.23046836457799599</v>
      </c>
      <c r="F9" s="9">
        <v>-0.49021328611771298</v>
      </c>
      <c r="G9" s="8">
        <v>12418.533006666699</v>
      </c>
      <c r="H9" s="8">
        <v>12917.802809999999</v>
      </c>
      <c r="I9" s="8">
        <v>19318.361280000001</v>
      </c>
      <c r="J9" s="9">
        <v>3.32668729586385</v>
      </c>
      <c r="K9" s="9">
        <v>4.1065760614145397</v>
      </c>
      <c r="L9" s="8">
        <f t="shared" si="0"/>
        <v>4098.6028472042872</v>
      </c>
      <c r="M9" s="8">
        <v>4289.8872318281401</v>
      </c>
      <c r="N9" s="8">
        <v>6738.5980992192799</v>
      </c>
      <c r="O9" s="9">
        <v>3.5653727166329801</v>
      </c>
      <c r="P9" s="9">
        <v>4.6194344288459401</v>
      </c>
      <c r="Q9" s="9">
        <v>0.87954807947325797</v>
      </c>
      <c r="R9" s="9">
        <v>2.4629096244069602</v>
      </c>
      <c r="S9" s="9">
        <v>1.7272824137792</v>
      </c>
      <c r="T9" s="9">
        <v>-1.2109195022245201</v>
      </c>
      <c r="U9" s="9">
        <v>-0.56278315202400497</v>
      </c>
      <c r="V9" s="10">
        <v>-1.1359381833248701</v>
      </c>
    </row>
    <row r="10" spans="1:22" x14ac:dyDescent="0.25">
      <c r="A10" s="5" t="s">
        <v>17</v>
      </c>
      <c r="B10" s="6">
        <v>10.1267836666667</v>
      </c>
      <c r="C10" s="7">
        <v>10.279658</v>
      </c>
      <c r="D10" s="7">
        <v>10.823653999999999</v>
      </c>
      <c r="E10" s="9">
        <v>0.85438784578706395</v>
      </c>
      <c r="F10" s="9">
        <v>0.51700119630961905</v>
      </c>
      <c r="G10" s="8">
        <v>52104.810080000003</v>
      </c>
      <c r="H10" s="8">
        <v>51174.488069999999</v>
      </c>
      <c r="I10" s="8">
        <v>63640.949249999998</v>
      </c>
      <c r="J10" s="9">
        <v>-0.96872926607155496</v>
      </c>
      <c r="K10" s="9">
        <v>2.2040990533359599</v>
      </c>
      <c r="L10" s="8">
        <f t="shared" si="0"/>
        <v>5145.2476714307713</v>
      </c>
      <c r="M10" s="8">
        <v>4978.2286599418003</v>
      </c>
      <c r="N10" s="8">
        <v>5879.80262950017</v>
      </c>
      <c r="O10" s="9">
        <v>-1.80767257706851</v>
      </c>
      <c r="P10" s="9">
        <v>1.6784204034613299</v>
      </c>
      <c r="Q10" s="9">
        <v>6.5674937884890001</v>
      </c>
      <c r="R10" s="9">
        <v>3.65947546161089</v>
      </c>
      <c r="S10" s="9">
        <v>5.7431585428581</v>
      </c>
      <c r="T10" s="9">
        <v>-3.37457889829057</v>
      </c>
      <c r="U10" s="9">
        <v>-0.94167059281165</v>
      </c>
      <c r="V10" s="10">
        <v>-6.8930256420418598E-2</v>
      </c>
    </row>
    <row r="11" spans="1:22" x14ac:dyDescent="0.25">
      <c r="A11" s="5" t="s">
        <v>18</v>
      </c>
      <c r="B11" s="6">
        <v>4.9278219999999999</v>
      </c>
      <c r="C11" s="7">
        <v>4.9325799999999997</v>
      </c>
      <c r="D11" s="7">
        <v>4.8976550000000003</v>
      </c>
      <c r="E11" s="9">
        <v>-4.8511913513071799E-3</v>
      </c>
      <c r="F11" s="9">
        <v>-7.1031346814875995E-2</v>
      </c>
      <c r="G11" s="8">
        <v>17191.269553333299</v>
      </c>
      <c r="H11" s="8">
        <v>17483.819960000001</v>
      </c>
      <c r="I11" s="8">
        <v>24735.570909999999</v>
      </c>
      <c r="J11" s="9">
        <v>2.43531391657912</v>
      </c>
      <c r="K11" s="9">
        <v>3.5305595608698899</v>
      </c>
      <c r="L11" s="8">
        <f t="shared" si="0"/>
        <v>3488.6141490770769</v>
      </c>
      <c r="M11" s="8">
        <v>3544.5588231716501</v>
      </c>
      <c r="N11" s="8">
        <v>5050.4927174331397</v>
      </c>
      <c r="O11" s="9">
        <v>2.4402834907520701</v>
      </c>
      <c r="P11" s="9">
        <v>3.6041509846704201</v>
      </c>
      <c r="Q11" s="9">
        <v>4.4664020433358997</v>
      </c>
      <c r="R11" s="9">
        <v>3.5173791415945801</v>
      </c>
      <c r="S11" s="9">
        <v>0.81856377905202804</v>
      </c>
      <c r="T11" s="9">
        <v>-0.81771885970484104</v>
      </c>
      <c r="U11" s="9">
        <v>-0.35684573552909898</v>
      </c>
      <c r="V11" s="10">
        <v>-1.0711796666775799</v>
      </c>
    </row>
    <row r="12" spans="1:22" x14ac:dyDescent="0.25">
      <c r="A12" s="5" t="s">
        <v>19</v>
      </c>
      <c r="B12" s="6">
        <v>5.9073863333333296</v>
      </c>
      <c r="C12" s="7">
        <v>6.0197729999999998</v>
      </c>
      <c r="D12" s="7">
        <v>6.4706419999999998</v>
      </c>
      <c r="E12" s="9">
        <v>1.0372558148700901</v>
      </c>
      <c r="F12" s="9">
        <v>0.72487237073643995</v>
      </c>
      <c r="G12" s="8">
        <v>7654.0946960000001</v>
      </c>
      <c r="H12" s="8">
        <v>7676.2714390000001</v>
      </c>
      <c r="I12" s="8">
        <v>10543.92338</v>
      </c>
      <c r="J12" s="9">
        <v>2.28404617069486</v>
      </c>
      <c r="K12" s="9">
        <v>3.2250713661088102</v>
      </c>
      <c r="L12" s="8">
        <f t="shared" si="0"/>
        <v>1295.6820942640236</v>
      </c>
      <c r="M12" s="8">
        <v>1275.17622990103</v>
      </c>
      <c r="N12" s="8">
        <v>1629.50189177519</v>
      </c>
      <c r="O12" s="9">
        <v>1.2339907153746199</v>
      </c>
      <c r="P12" s="9">
        <v>2.48220616867096</v>
      </c>
      <c r="Q12" s="9">
        <v>2.6329666628633501</v>
      </c>
      <c r="R12" s="9">
        <v>4.5868828880290398</v>
      </c>
      <c r="S12" s="9">
        <v>2.3082239683091599</v>
      </c>
      <c r="T12" s="9">
        <v>0.77496263033758295</v>
      </c>
      <c r="U12" s="9">
        <v>-0.17982362941247901</v>
      </c>
      <c r="V12" s="10">
        <v>-1.3134753158441499</v>
      </c>
    </row>
    <row r="13" spans="1:22" x14ac:dyDescent="0.25">
      <c r="A13" s="5" t="s">
        <v>20</v>
      </c>
      <c r="B13" s="6">
        <v>3.4011376666666702</v>
      </c>
      <c r="C13" s="7">
        <v>3.3275640000000002</v>
      </c>
      <c r="D13" s="7">
        <v>2.9460489999999999</v>
      </c>
      <c r="E13" s="9">
        <v>-1.0500652151186001</v>
      </c>
      <c r="F13" s="9">
        <v>-1.2103709045758499</v>
      </c>
      <c r="G13" s="8">
        <v>8916.4927796666707</v>
      </c>
      <c r="H13" s="8">
        <v>9062.1175770000009</v>
      </c>
      <c r="I13" s="8">
        <v>12695.83035</v>
      </c>
      <c r="J13" s="9">
        <v>2.5487321393645699</v>
      </c>
      <c r="K13" s="9">
        <v>3.4291943429290299</v>
      </c>
      <c r="L13" s="8">
        <f t="shared" si="0"/>
        <v>2621.6206615374663</v>
      </c>
      <c r="M13" s="8">
        <v>2723.3488452814099</v>
      </c>
      <c r="N13" s="8">
        <v>4309.4430370981599</v>
      </c>
      <c r="O13" s="9">
        <v>3.6369881014141101</v>
      </c>
      <c r="P13" s="9">
        <v>4.6964092182422998</v>
      </c>
      <c r="Q13" s="9">
        <v>5.1469807972520698</v>
      </c>
      <c r="R13" s="9">
        <v>4.3188011395332699</v>
      </c>
      <c r="S13" s="9">
        <v>-3.6839901592151598</v>
      </c>
      <c r="T13" s="9">
        <v>-2.2208442896884399</v>
      </c>
      <c r="U13" s="9">
        <v>-2.16653246126655</v>
      </c>
      <c r="V13" s="10">
        <v>-4.0155870446549002</v>
      </c>
    </row>
    <row r="14" spans="1:22" x14ac:dyDescent="0.25">
      <c r="A14" s="5" t="s">
        <v>21</v>
      </c>
      <c r="B14" s="6">
        <v>8.7395413333333298</v>
      </c>
      <c r="C14" s="7">
        <v>9.0050720000000002</v>
      </c>
      <c r="D14" s="7">
        <v>10.217929</v>
      </c>
      <c r="E14" s="9">
        <v>1.6115559334132199</v>
      </c>
      <c r="F14" s="9">
        <v>1.27157612433764</v>
      </c>
      <c r="G14" s="8">
        <v>9922.5063333333292</v>
      </c>
      <c r="H14" s="8">
        <v>9922.9583739999998</v>
      </c>
      <c r="I14" s="8">
        <v>12714.06078</v>
      </c>
      <c r="J14" s="9">
        <v>4.31334274470621</v>
      </c>
      <c r="K14" s="9">
        <v>2.5095463016351802</v>
      </c>
      <c r="L14" s="8">
        <f t="shared" si="0"/>
        <v>1135.3577899435149</v>
      </c>
      <c r="M14" s="8">
        <v>1101.9299317095999</v>
      </c>
      <c r="N14" s="8">
        <v>1244.2894034593501</v>
      </c>
      <c r="O14" s="9">
        <v>2.6589365613724998</v>
      </c>
      <c r="P14" s="9">
        <v>1.2224260988864499</v>
      </c>
      <c r="Q14" s="9">
        <v>7.0160432277305498</v>
      </c>
      <c r="R14" s="9">
        <v>4.2821135112230504</v>
      </c>
      <c r="S14" s="9">
        <v>5.1596408075456504</v>
      </c>
      <c r="T14" s="9">
        <v>0.51357500548463397</v>
      </c>
      <c r="U14" s="9">
        <v>-0.279520088060214</v>
      </c>
      <c r="V14" s="10">
        <v>-0.31549589502735098</v>
      </c>
    </row>
    <row r="15" spans="1:22" x14ac:dyDescent="0.25">
      <c r="A15" s="5" t="s">
        <v>22</v>
      </c>
      <c r="B15" s="6">
        <v>5.4699573333333298</v>
      </c>
      <c r="C15" s="7">
        <v>5.5859750000000004</v>
      </c>
      <c r="D15" s="7">
        <v>6.0661820000000004</v>
      </c>
      <c r="E15" s="9">
        <v>1.1112564610765701</v>
      </c>
      <c r="F15" s="9">
        <v>0.82811425367881297</v>
      </c>
      <c r="G15" s="8">
        <v>44721.472419999998</v>
      </c>
      <c r="H15" s="8">
        <v>47577.266689999997</v>
      </c>
      <c r="I15" s="8">
        <v>70579.887390000004</v>
      </c>
      <c r="J15" s="9">
        <v>4.9007851105290898</v>
      </c>
      <c r="K15" s="9">
        <v>4.0227060382582103</v>
      </c>
      <c r="L15" s="8">
        <f t="shared" si="0"/>
        <v>8175.8356957324277</v>
      </c>
      <c r="M15" s="8">
        <v>8517.2716830991903</v>
      </c>
      <c r="N15" s="8">
        <v>11634.9768915605</v>
      </c>
      <c r="O15" s="9">
        <v>3.7478800898012299</v>
      </c>
      <c r="P15" s="9">
        <v>3.1683541919091498</v>
      </c>
      <c r="Q15" s="9">
        <v>9.2126540352252206</v>
      </c>
      <c r="R15" s="9">
        <v>5.2609905180136503</v>
      </c>
      <c r="S15" s="9">
        <v>-6.8634049846752996</v>
      </c>
      <c r="T15" s="9">
        <v>-4.6926543773240202E-2</v>
      </c>
      <c r="U15" s="9">
        <v>-0.57432980223322005</v>
      </c>
      <c r="V15" s="10">
        <v>-6.6154872571113996</v>
      </c>
    </row>
    <row r="16" spans="1:22" x14ac:dyDescent="0.25">
      <c r="A16" s="5" t="s">
        <v>23</v>
      </c>
      <c r="B16" s="6">
        <v>30.295092333333301</v>
      </c>
      <c r="C16" s="7">
        <v>30.830760999999999</v>
      </c>
      <c r="D16" s="7">
        <v>33.031081</v>
      </c>
      <c r="E16" s="9">
        <v>0.91823589846395903</v>
      </c>
      <c r="F16" s="9">
        <v>0.69174197173302898</v>
      </c>
      <c r="G16" s="8">
        <v>97587.585443333301</v>
      </c>
      <c r="H16" s="8">
        <v>99832.176210000005</v>
      </c>
      <c r="I16" s="8">
        <v>140174.95730000001</v>
      </c>
      <c r="J16" s="9">
        <v>3.27157593377094</v>
      </c>
      <c r="K16" s="9">
        <v>3.4522616184817099</v>
      </c>
      <c r="L16" s="8">
        <f t="shared" si="0"/>
        <v>3221.2341315744707</v>
      </c>
      <c r="M16" s="8">
        <v>3238.07045210464</v>
      </c>
      <c r="N16" s="8">
        <v>4243.7290290317796</v>
      </c>
      <c r="O16" s="9">
        <v>2.3319274404228998</v>
      </c>
      <c r="P16" s="9">
        <v>2.7415551590354199</v>
      </c>
      <c r="Q16" s="9">
        <v>13.830055156508701</v>
      </c>
      <c r="R16" s="9">
        <v>7.1150362870414696</v>
      </c>
      <c r="S16" s="9">
        <v>17.577896805797</v>
      </c>
      <c r="T16" s="9">
        <v>4.4134823582142602E-2</v>
      </c>
      <c r="U16" s="9">
        <v>-0.77586264275999495</v>
      </c>
      <c r="V16" s="10">
        <v>6.1677473307220696</v>
      </c>
    </row>
    <row r="17" spans="1:24" x14ac:dyDescent="0.25">
      <c r="A17" s="5" t="s">
        <v>24</v>
      </c>
      <c r="B17" s="6">
        <f>SUM(B18:B23)</f>
        <v>1789.8257090000027</v>
      </c>
      <c r="C17" s="8">
        <v>1834.1045320000001</v>
      </c>
      <c r="D17" s="8">
        <v>2039.9398940000001</v>
      </c>
      <c r="E17" s="7">
        <v>1.2847466732472499</v>
      </c>
      <c r="F17" s="7">
        <v>1.0693165040377399</v>
      </c>
      <c r="G17" s="8">
        <f>SUM(G18:G23)</f>
        <v>3323526.2543533305</v>
      </c>
      <c r="H17" s="8">
        <v>3412579.74596</v>
      </c>
      <c r="I17" s="8">
        <v>5945202.1328999996</v>
      </c>
      <c r="J17" s="7">
        <v>3.8175746774436101</v>
      </c>
      <c r="K17" s="7">
        <v>5.7081279253551598</v>
      </c>
      <c r="L17" s="8">
        <f t="shared" si="0"/>
        <v>1856.8993827953364</v>
      </c>
      <c r="M17" s="8">
        <v>1860.6244553786401</v>
      </c>
      <c r="N17" s="7">
        <v>2914.4006401298402</v>
      </c>
      <c r="O17" s="7">
        <v>2.5007003397732501</v>
      </c>
      <c r="P17" s="9">
        <v>4.5897326525722502</v>
      </c>
      <c r="Q17" s="36" t="s">
        <v>13</v>
      </c>
      <c r="R17" s="36" t="s">
        <v>13</v>
      </c>
      <c r="S17" s="36" t="s">
        <v>13</v>
      </c>
      <c r="T17" s="36" t="s">
        <v>13</v>
      </c>
      <c r="U17" s="36" t="s">
        <v>13</v>
      </c>
      <c r="V17" s="33" t="s">
        <v>13</v>
      </c>
    </row>
    <row r="18" spans="1:24" x14ac:dyDescent="0.25">
      <c r="A18" s="5" t="s">
        <v>25</v>
      </c>
      <c r="B18" s="6">
        <v>35.78837</v>
      </c>
      <c r="C18" s="8">
        <v>37.524712999999998</v>
      </c>
      <c r="D18" s="8">
        <v>46.570360999999998</v>
      </c>
      <c r="E18" s="9">
        <v>2.3886165467868401</v>
      </c>
      <c r="F18" s="9">
        <v>2.18313493390654</v>
      </c>
      <c r="G18" s="8">
        <v>21944.112143333299</v>
      </c>
      <c r="H18" s="8">
        <v>23551.48315</v>
      </c>
      <c r="I18" s="8">
        <v>35309.696199999998</v>
      </c>
      <c r="J18" s="9">
        <v>2.6119953528658302</v>
      </c>
      <c r="K18" s="9">
        <v>4.1328061676557697</v>
      </c>
      <c r="L18" s="8">
        <f t="shared" si="0"/>
        <v>613.16321875886774</v>
      </c>
      <c r="M18" s="8">
        <v>627.62593680596603</v>
      </c>
      <c r="N18" s="8">
        <v>758.20104121589304</v>
      </c>
      <c r="O18" s="9">
        <v>0.21816761824973199</v>
      </c>
      <c r="P18" s="9">
        <v>1.90801665559617</v>
      </c>
      <c r="Q18" s="9">
        <v>3.3444725918437599</v>
      </c>
      <c r="R18" s="9">
        <v>5.5956696498481699</v>
      </c>
      <c r="S18" s="9">
        <v>4.2765927137860604</v>
      </c>
      <c r="T18" s="9">
        <v>0.57233467791313297</v>
      </c>
      <c r="U18" s="9">
        <v>-0.334452504631366</v>
      </c>
      <c r="V18" s="10">
        <v>-0.80863322200598298</v>
      </c>
    </row>
    <row r="19" spans="1:24" x14ac:dyDescent="0.25">
      <c r="A19" s="5" t="s">
        <v>26</v>
      </c>
      <c r="B19" s="6">
        <v>161.055586333333</v>
      </c>
      <c r="C19" s="8">
        <v>164.21824100000001</v>
      </c>
      <c r="D19" s="8">
        <v>178.346901</v>
      </c>
      <c r="E19" s="9">
        <v>1.0209864488642999</v>
      </c>
      <c r="F19" s="9">
        <v>0.82875788847862597</v>
      </c>
      <c r="G19" s="8">
        <v>255803.44140000001</v>
      </c>
      <c r="H19" s="8">
        <v>257064.9719</v>
      </c>
      <c r="I19" s="8">
        <v>446858.03220000002</v>
      </c>
      <c r="J19" s="9">
        <v>6.2447373618367301</v>
      </c>
      <c r="K19" s="9">
        <v>5.6848332656033804</v>
      </c>
      <c r="L19" s="8">
        <f t="shared" si="0"/>
        <v>1588.2928821268551</v>
      </c>
      <c r="M19" s="8">
        <v>1565.3862222284999</v>
      </c>
      <c r="N19" s="8">
        <v>2505.55535136548</v>
      </c>
      <c r="O19" s="9">
        <v>5.1709561513900297</v>
      </c>
      <c r="P19" s="9">
        <v>4.8161610623983098</v>
      </c>
      <c r="Q19" s="9">
        <v>5.6291585371790704</v>
      </c>
      <c r="R19" s="9">
        <v>6.1980608781356397</v>
      </c>
      <c r="S19" s="9">
        <v>-1.8985261105359501</v>
      </c>
      <c r="T19" s="9">
        <v>0.22911450798517299</v>
      </c>
      <c r="U19" s="9">
        <v>-1.1251632594515799</v>
      </c>
      <c r="V19" s="10">
        <v>-1.2058810887762099</v>
      </c>
    </row>
    <row r="20" spans="1:24" x14ac:dyDescent="0.25">
      <c r="A20" s="5" t="s">
        <v>27</v>
      </c>
      <c r="B20" s="6">
        <v>1311.49549766667</v>
      </c>
      <c r="C20" s="8">
        <v>1340.451141</v>
      </c>
      <c r="D20" s="8">
        <v>1472.9811</v>
      </c>
      <c r="E20" s="9">
        <v>1.16145535690653</v>
      </c>
      <c r="F20" s="9">
        <v>0.94727932356140099</v>
      </c>
      <c r="G20" s="8">
        <v>2611040.03933333</v>
      </c>
      <c r="H20" s="8">
        <v>2693425.781</v>
      </c>
      <c r="I20" s="8">
        <v>4784872.07</v>
      </c>
      <c r="J20" s="9">
        <v>3.7560759565565598</v>
      </c>
      <c r="K20" s="9">
        <v>5.9147710599706</v>
      </c>
      <c r="L20" s="8">
        <f t="shared" si="0"/>
        <v>1990.8875356253436</v>
      </c>
      <c r="M20" s="8">
        <v>2009.34274933039</v>
      </c>
      <c r="N20" s="8">
        <v>3248.4273355577998</v>
      </c>
      <c r="O20" s="9">
        <v>2.5648312299343399</v>
      </c>
      <c r="P20" s="9">
        <v>4.9208772833660497</v>
      </c>
      <c r="Q20" s="9">
        <v>5.2177338023928099</v>
      </c>
      <c r="R20" s="9">
        <v>5.2006099049167496</v>
      </c>
      <c r="S20" s="9">
        <v>-0.34236527310037601</v>
      </c>
      <c r="T20" s="9">
        <v>-3.5223272115347402</v>
      </c>
      <c r="U20" s="9">
        <v>-3.48348117585304</v>
      </c>
      <c r="V20" s="10">
        <v>-0.246979730926533</v>
      </c>
      <c r="X20" s="11"/>
    </row>
    <row r="21" spans="1:24" x14ac:dyDescent="0.25">
      <c r="A21" s="5" t="s">
        <v>28</v>
      </c>
      <c r="B21" s="6">
        <v>30.025985666666699</v>
      </c>
      <c r="C21" s="8">
        <v>30.606486</v>
      </c>
      <c r="D21" s="8">
        <v>32.628900000000002</v>
      </c>
      <c r="E21" s="9">
        <v>1.12467944754828</v>
      </c>
      <c r="F21" s="9">
        <v>0.64191602073282406</v>
      </c>
      <c r="G21" s="8">
        <v>26179.749806666699</v>
      </c>
      <c r="H21" s="8">
        <v>28619.586940000001</v>
      </c>
      <c r="I21" s="8">
        <v>54985.256200000003</v>
      </c>
      <c r="J21" s="9">
        <v>4.7952601155625301</v>
      </c>
      <c r="K21" s="9">
        <v>6.7476416787758202</v>
      </c>
      <c r="L21" s="8">
        <f t="shared" si="0"/>
        <v>871.90309411657745</v>
      </c>
      <c r="M21" s="8">
        <v>935.08241815149904</v>
      </c>
      <c r="N21" s="8">
        <v>1685.1703918918499</v>
      </c>
      <c r="O21" s="9">
        <v>3.62975753106651</v>
      </c>
      <c r="P21" s="9">
        <v>6.0667820123627001</v>
      </c>
      <c r="Q21" s="9">
        <v>5.3841244107374804</v>
      </c>
      <c r="R21" s="9">
        <v>5.28449807229177</v>
      </c>
      <c r="S21" s="9">
        <v>-0.46296897285517102</v>
      </c>
      <c r="T21" s="9">
        <v>-3.51499454181435</v>
      </c>
      <c r="U21" s="9">
        <v>-3.35273352601074</v>
      </c>
      <c r="V21" s="10">
        <v>-0.32231843590099202</v>
      </c>
    </row>
    <row r="22" spans="1:24" x14ac:dyDescent="0.25">
      <c r="A22" s="5" t="s">
        <v>29</v>
      </c>
      <c r="B22" s="6">
        <v>228.72617</v>
      </c>
      <c r="C22" s="8">
        <v>238.268607</v>
      </c>
      <c r="D22" s="8">
        <v>285.19250099999999</v>
      </c>
      <c r="E22" s="9">
        <v>2.0987170405943401</v>
      </c>
      <c r="F22" s="9">
        <v>1.8139126837236199</v>
      </c>
      <c r="G22" s="8">
        <v>318511.41360000003</v>
      </c>
      <c r="H22" s="8">
        <v>320957.12280000001</v>
      </c>
      <c r="I22" s="8">
        <v>491860.35159999999</v>
      </c>
      <c r="J22" s="9">
        <v>3.0537676296591201</v>
      </c>
      <c r="K22" s="9">
        <v>4.3612998620966597</v>
      </c>
      <c r="L22" s="8">
        <f t="shared" si="0"/>
        <v>1392.5446904479711</v>
      </c>
      <c r="M22" s="8">
        <v>1347.0390700693499</v>
      </c>
      <c r="N22" s="8">
        <v>1724.6608865076701</v>
      </c>
      <c r="O22" s="9">
        <v>0.93541879540468598</v>
      </c>
      <c r="P22" s="9">
        <v>2.5020030280992001</v>
      </c>
      <c r="Q22" s="9">
        <v>6.5501510048757901</v>
      </c>
      <c r="R22" s="9">
        <v>5.5908122186244702</v>
      </c>
      <c r="S22" s="9">
        <v>4.8560337529327304</v>
      </c>
      <c r="T22" s="9">
        <v>-1.34044835514794</v>
      </c>
      <c r="U22" s="9">
        <v>-1.4711382840949001</v>
      </c>
      <c r="V22" s="10">
        <v>-0.68896912426194001</v>
      </c>
    </row>
    <row r="23" spans="1:24" x14ac:dyDescent="0.25">
      <c r="A23" s="5" t="s">
        <v>30</v>
      </c>
      <c r="B23" s="6">
        <v>22.734099333333301</v>
      </c>
      <c r="C23" s="8">
        <v>23.035343999999998</v>
      </c>
      <c r="D23" s="8">
        <v>24.220130999999999</v>
      </c>
      <c r="E23" s="9">
        <v>0.74666276724504299</v>
      </c>
      <c r="F23" s="9">
        <v>0.50280398590194497</v>
      </c>
      <c r="G23" s="8">
        <v>90047.498070000001</v>
      </c>
      <c r="H23" s="8">
        <v>88960.800170000002</v>
      </c>
      <c r="I23" s="8">
        <v>131316.7267</v>
      </c>
      <c r="J23" s="9">
        <v>1.7360606513674199</v>
      </c>
      <c r="K23" s="9">
        <v>3.9709798282074402</v>
      </c>
      <c r="L23" s="8">
        <f t="shared" si="0"/>
        <v>3960.9001768532839</v>
      </c>
      <c r="M23" s="8">
        <v>3861.9262716458702</v>
      </c>
      <c r="N23" s="8">
        <v>5421.8008440994799</v>
      </c>
      <c r="O23" s="9">
        <v>0.98206516915419995</v>
      </c>
      <c r="P23" s="9">
        <v>3.45082495687583</v>
      </c>
      <c r="Q23" s="9">
        <v>4.2965580734084501</v>
      </c>
      <c r="R23" s="9">
        <v>4.6925092091040703</v>
      </c>
      <c r="S23" s="9">
        <v>3.96317230571155</v>
      </c>
      <c r="T23" s="9">
        <v>-0.78759430151555998</v>
      </c>
      <c r="U23" s="9">
        <v>-1.62004021678205</v>
      </c>
      <c r="V23" s="10">
        <v>2.26110436077458</v>
      </c>
    </row>
    <row r="24" spans="1:24" x14ac:dyDescent="0.25">
      <c r="A24" s="5" t="s">
        <v>31</v>
      </c>
      <c r="B24" s="6">
        <f>SUM(B25:B27)</f>
        <v>58.080741666666668</v>
      </c>
      <c r="C24" s="8">
        <v>59.567816999999998</v>
      </c>
      <c r="D24" s="8">
        <v>66.348356999999993</v>
      </c>
      <c r="E24" s="9">
        <v>1.38943762567176</v>
      </c>
      <c r="F24" s="9">
        <v>1.0838672686680899</v>
      </c>
      <c r="G24" s="8">
        <f>SUM(G25:G27)</f>
        <v>66535.981526666699</v>
      </c>
      <c r="H24" s="8">
        <v>63613.925150000003</v>
      </c>
      <c r="I24" s="8">
        <v>81819.624689999997</v>
      </c>
      <c r="J24" s="9">
        <v>-4.9527376691765701</v>
      </c>
      <c r="K24" s="9">
        <v>2.5487873009950599</v>
      </c>
      <c r="L24" s="8">
        <f t="shared" si="0"/>
        <v>1145.5773397062628</v>
      </c>
      <c r="M24" s="8">
        <v>1067.9243986731999</v>
      </c>
      <c r="N24" s="8">
        <v>1233.1823784272499</v>
      </c>
      <c r="O24" s="9">
        <v>-6.2552623264994702</v>
      </c>
      <c r="P24" s="9">
        <v>1.4492124924676599</v>
      </c>
      <c r="Q24" s="36" t="s">
        <v>13</v>
      </c>
      <c r="R24" s="36" t="s">
        <v>13</v>
      </c>
      <c r="S24" s="36" t="s">
        <v>13</v>
      </c>
      <c r="T24" s="36" t="s">
        <v>13</v>
      </c>
      <c r="U24" s="36" t="s">
        <v>13</v>
      </c>
      <c r="V24" s="33" t="s">
        <v>13</v>
      </c>
    </row>
    <row r="25" spans="1:24" x14ac:dyDescent="0.25">
      <c r="A25" s="5" t="s">
        <v>32</v>
      </c>
      <c r="B25" s="6">
        <v>25.6666666666667</v>
      </c>
      <c r="C25" s="8">
        <v>25.89</v>
      </c>
      <c r="D25" s="8">
        <v>26.71</v>
      </c>
      <c r="E25" s="9">
        <v>0.47209022904408598</v>
      </c>
      <c r="F25" s="9">
        <v>0.31229897391116301</v>
      </c>
      <c r="G25" s="8">
        <v>29986.297636666699</v>
      </c>
      <c r="H25" s="8">
        <v>31698.41879</v>
      </c>
      <c r="I25" s="8">
        <v>36768.936900000001</v>
      </c>
      <c r="J25" s="9">
        <v>0.25843194444956602</v>
      </c>
      <c r="K25" s="9">
        <v>1.49492978146615</v>
      </c>
      <c r="L25" s="8">
        <f t="shared" si="0"/>
        <v>1168.2973105194803</v>
      </c>
      <c r="M25" s="8">
        <v>1224.34989532638</v>
      </c>
      <c r="N25" s="8">
        <v>1376.5981617371799</v>
      </c>
      <c r="O25" s="9">
        <v>-0.21265436411986899</v>
      </c>
      <c r="P25" s="9">
        <v>1.17894896204358</v>
      </c>
      <c r="Q25" s="9">
        <v>3.8464879069941298</v>
      </c>
      <c r="R25" s="9">
        <v>4.7280426084721103</v>
      </c>
      <c r="S25" s="9">
        <v>1.15118842492552</v>
      </c>
      <c r="T25" s="9">
        <v>1.74714880427818</v>
      </c>
      <c r="U25" s="9">
        <v>-0.34910419389983</v>
      </c>
      <c r="V25" s="10">
        <v>0.94764301437968401</v>
      </c>
    </row>
    <row r="26" spans="1:24" x14ac:dyDescent="0.25">
      <c r="A26" s="5" t="s">
        <v>33</v>
      </c>
      <c r="B26" s="6">
        <v>3.1360636666666699</v>
      </c>
      <c r="C26" s="8">
        <v>3.1975289999999998</v>
      </c>
      <c r="D26" s="8">
        <v>3.4207999999999998</v>
      </c>
      <c r="E26" s="9">
        <v>1.1437552494785199</v>
      </c>
      <c r="F26" s="9">
        <v>0.67724417485006705</v>
      </c>
      <c r="G26" s="8">
        <v>13718.43974</v>
      </c>
      <c r="H26" s="8">
        <v>14634.49669</v>
      </c>
      <c r="I26" s="8">
        <v>21902.368549999999</v>
      </c>
      <c r="J26" s="9">
        <v>2.9881551850853301</v>
      </c>
      <c r="K26" s="9">
        <v>4.1145266996802397</v>
      </c>
      <c r="L26" s="8">
        <f t="shared" si="0"/>
        <v>4374.4136593315288</v>
      </c>
      <c r="M26" s="8">
        <v>4576.8143744747904</v>
      </c>
      <c r="N26" s="8">
        <v>6402.7036219597803</v>
      </c>
      <c r="O26" s="9">
        <v>1.82354306606223</v>
      </c>
      <c r="P26" s="9">
        <v>3.4141603229231698</v>
      </c>
      <c r="Q26" s="9">
        <v>4.5620877972952796</v>
      </c>
      <c r="R26" s="9">
        <v>5.5043349897541098</v>
      </c>
      <c r="S26" s="9">
        <v>4.5161892415226603</v>
      </c>
      <c r="T26" s="9">
        <v>-0.111594413183724</v>
      </c>
      <c r="U26" s="9">
        <v>-0.50469601067379999</v>
      </c>
      <c r="V26" s="10">
        <v>-0.56093380211417199</v>
      </c>
    </row>
    <row r="27" spans="1:24" x14ac:dyDescent="0.25">
      <c r="A27" s="5" t="s">
        <v>34</v>
      </c>
      <c r="B27" s="6">
        <v>29.2780113333333</v>
      </c>
      <c r="C27" s="8">
        <v>30.480288000000002</v>
      </c>
      <c r="D27" s="8">
        <v>36.217556999999999</v>
      </c>
      <c r="E27" s="9">
        <v>2.2504805287857601</v>
      </c>
      <c r="F27" s="9">
        <v>1.7395959668371299</v>
      </c>
      <c r="G27" s="8">
        <v>22831.244149999999</v>
      </c>
      <c r="H27" s="8">
        <v>17281.009669999999</v>
      </c>
      <c r="I27" s="8">
        <v>23148.319240000001</v>
      </c>
      <c r="J27" s="9">
        <v>-14.369898860188201</v>
      </c>
      <c r="K27" s="9">
        <v>2.9662829162125002</v>
      </c>
      <c r="L27" s="8">
        <f t="shared" si="0"/>
        <v>779.80856999008006</v>
      </c>
      <c r="M27" s="8">
        <v>566.95690244134198</v>
      </c>
      <c r="N27" s="8">
        <v>639.14634661857497</v>
      </c>
      <c r="O27" s="9">
        <v>-16.254573380019401</v>
      </c>
      <c r="P27" s="9">
        <v>1.2057124246642501</v>
      </c>
      <c r="Q27" s="9">
        <v>28.5674839295487</v>
      </c>
      <c r="R27" s="9">
        <v>8.3075645229340402</v>
      </c>
      <c r="S27" s="9">
        <v>-3.25085107175879</v>
      </c>
      <c r="T27" s="9">
        <v>-2.8402622667103001</v>
      </c>
      <c r="U27" s="9">
        <v>-1.1407445912245999</v>
      </c>
      <c r="V27" s="10">
        <v>-3.4477708133845799</v>
      </c>
    </row>
    <row r="28" spans="1:24" x14ac:dyDescent="0.25">
      <c r="A28" s="5" t="s">
        <v>35</v>
      </c>
      <c r="B28" s="6">
        <f>SUM(B29:B33)</f>
        <v>494.36850733333335</v>
      </c>
      <c r="C28" s="8">
        <v>504.12815799999998</v>
      </c>
      <c r="D28" s="8">
        <v>547.74598200000003</v>
      </c>
      <c r="E28" s="9">
        <v>1.04719242494442</v>
      </c>
      <c r="F28" s="9">
        <v>0.83326373158796296</v>
      </c>
      <c r="G28" s="8">
        <f>SUM(G29:G33)</f>
        <v>1687869.5136899999</v>
      </c>
      <c r="H28" s="8">
        <v>1756201.7741100001</v>
      </c>
      <c r="I28" s="8">
        <v>2905323.1167600001</v>
      </c>
      <c r="J28" s="9">
        <v>3.79523523319547</v>
      </c>
      <c r="K28" s="9">
        <v>5.1627665755923999</v>
      </c>
      <c r="L28" s="8">
        <f t="shared" si="0"/>
        <v>3414.1930334408125</v>
      </c>
      <c r="M28" s="8">
        <v>3483.6415031393699</v>
      </c>
      <c r="N28" s="8">
        <v>5304.1431835824997</v>
      </c>
      <c r="O28" s="9">
        <v>2.71956374274549</v>
      </c>
      <c r="P28" s="9">
        <v>4.2937247925737303</v>
      </c>
      <c r="Q28" s="36" t="s">
        <v>13</v>
      </c>
      <c r="R28" s="36" t="s">
        <v>13</v>
      </c>
      <c r="S28" s="36" t="s">
        <v>13</v>
      </c>
      <c r="T28" s="36" t="s">
        <v>13</v>
      </c>
      <c r="U28" s="36" t="s">
        <v>13</v>
      </c>
      <c r="V28" s="33" t="s">
        <v>13</v>
      </c>
    </row>
    <row r="29" spans="1:24" x14ac:dyDescent="0.25">
      <c r="A29" s="5" t="s">
        <v>36</v>
      </c>
      <c r="B29" s="6">
        <v>16.689121333333301</v>
      </c>
      <c r="C29" s="8">
        <v>17.158314000000001</v>
      </c>
      <c r="D29" s="8">
        <v>19.218489000000002</v>
      </c>
      <c r="E29" s="9">
        <v>1.5050286091918801</v>
      </c>
      <c r="F29" s="9">
        <v>1.14035247659663</v>
      </c>
      <c r="G29" s="12">
        <v>23428.713479999999</v>
      </c>
      <c r="H29" s="8">
        <v>25750.438689999999</v>
      </c>
      <c r="I29" s="8">
        <v>46639.644619999999</v>
      </c>
      <c r="J29" s="9">
        <v>6.1809750493012396</v>
      </c>
      <c r="K29" s="9">
        <v>6.1199557064705701</v>
      </c>
      <c r="L29" s="8">
        <f t="shared" si="0"/>
        <v>1403.8314547576367</v>
      </c>
      <c r="M29" s="8">
        <v>1500.7557671458901</v>
      </c>
      <c r="N29" s="8">
        <v>2426.8112139304999</v>
      </c>
      <c r="O29" s="9">
        <v>4.6066155580452897</v>
      </c>
      <c r="P29" s="9">
        <v>4.9234584495107399</v>
      </c>
      <c r="Q29" s="9">
        <v>2.53814477331473</v>
      </c>
      <c r="R29" s="9">
        <v>3.03945197338567</v>
      </c>
      <c r="S29" s="9">
        <v>-0.67540791422305801</v>
      </c>
      <c r="T29" s="9">
        <v>-0.56415440035494402</v>
      </c>
      <c r="U29" s="9">
        <v>-1.8187289551780299</v>
      </c>
      <c r="V29" s="10">
        <v>-0.49346954634045298</v>
      </c>
    </row>
    <row r="30" spans="1:24" x14ac:dyDescent="0.25">
      <c r="A30" s="5" t="s">
        <v>37</v>
      </c>
      <c r="B30" s="6">
        <v>264.91653100000002</v>
      </c>
      <c r="C30" s="8">
        <v>269.06505399999998</v>
      </c>
      <c r="D30" s="8">
        <v>286.64452899999998</v>
      </c>
      <c r="E30" s="9">
        <v>0.84746420484358398</v>
      </c>
      <c r="F30" s="9">
        <v>0.63490388793334696</v>
      </c>
      <c r="G30" s="12">
        <v>1022108.3576</v>
      </c>
      <c r="H30" s="8">
        <v>1051848.0220000001</v>
      </c>
      <c r="I30" s="8">
        <v>1712723.145</v>
      </c>
      <c r="J30" s="9">
        <v>3.4072391860567701</v>
      </c>
      <c r="K30" s="9">
        <v>4.99616028867786</v>
      </c>
      <c r="L30" s="8">
        <f t="shared" si="0"/>
        <v>3858.2279246288331</v>
      </c>
      <c r="M30" s="8">
        <v>3909.2702911913598</v>
      </c>
      <c r="N30" s="8">
        <v>5975.0770439438602</v>
      </c>
      <c r="O30" s="9">
        <v>2.5382641015283101</v>
      </c>
      <c r="P30" s="9">
        <v>4.3337413086827103</v>
      </c>
      <c r="Q30" s="9">
        <v>3.10348147453767</v>
      </c>
      <c r="R30" s="9">
        <v>4.3784775103504803</v>
      </c>
      <c r="S30" s="9">
        <v>0.44289693487182802</v>
      </c>
      <c r="T30" s="9">
        <v>-1.54386907794656</v>
      </c>
      <c r="U30" s="9">
        <v>-1.0045964505862901</v>
      </c>
      <c r="V30" s="10">
        <v>0.135098271954948</v>
      </c>
    </row>
    <row r="31" spans="1:24" x14ac:dyDescent="0.25">
      <c r="A31" s="5" t="s">
        <v>38</v>
      </c>
      <c r="B31" s="6">
        <v>7.3409163333333298</v>
      </c>
      <c r="C31" s="8">
        <v>7.5531480000000002</v>
      </c>
      <c r="D31" s="8">
        <v>8.5675860000000004</v>
      </c>
      <c r="E31" s="9">
        <v>1.50463503264611</v>
      </c>
      <c r="F31" s="9">
        <v>1.2681900082189199</v>
      </c>
      <c r="G31" s="12">
        <v>18210.550309999999</v>
      </c>
      <c r="H31" s="8">
        <v>19817.852019999998</v>
      </c>
      <c r="I31" s="8">
        <v>31617.950440000001</v>
      </c>
      <c r="J31" s="9">
        <v>5.5313206788241596</v>
      </c>
      <c r="K31" s="9">
        <v>4.7822484209393101</v>
      </c>
      <c r="L31" s="8">
        <f t="shared" si="0"/>
        <v>2480.6917124651432</v>
      </c>
      <c r="M31" s="8">
        <v>2623.7870646781998</v>
      </c>
      <c r="N31" s="8">
        <v>3690.41529784469</v>
      </c>
      <c r="O31" s="9">
        <v>3.9669968222465699</v>
      </c>
      <c r="P31" s="9">
        <v>3.47005156548685</v>
      </c>
      <c r="Q31" s="9">
        <v>2.1330909066596702</v>
      </c>
      <c r="R31" s="9">
        <v>4.12916067608686</v>
      </c>
      <c r="S31" s="9">
        <v>0.97368214509794304</v>
      </c>
      <c r="T31" s="9">
        <v>-1.0986428675651601</v>
      </c>
      <c r="U31" s="9">
        <v>-0.85516127715135104</v>
      </c>
      <c r="V31" s="10">
        <v>0.28689931210139602</v>
      </c>
    </row>
    <row r="32" spans="1:24" x14ac:dyDescent="0.25">
      <c r="A32" s="5" t="s">
        <v>39</v>
      </c>
      <c r="B32" s="6">
        <v>107.536491</v>
      </c>
      <c r="C32" s="8">
        <v>110.82970400000001</v>
      </c>
      <c r="D32" s="8">
        <v>127.315696</v>
      </c>
      <c r="E32" s="9">
        <v>1.57021885803532</v>
      </c>
      <c r="F32" s="9">
        <v>1.39640969782584</v>
      </c>
      <c r="G32" s="12">
        <v>377487.04019999999</v>
      </c>
      <c r="H32" s="8">
        <v>390948.1201</v>
      </c>
      <c r="I32" s="8">
        <v>637546.50879999995</v>
      </c>
      <c r="J32" s="9">
        <v>3.4537237793093301</v>
      </c>
      <c r="K32" s="9">
        <v>5.0120832724507496</v>
      </c>
      <c r="L32" s="8">
        <f t="shared" si="0"/>
        <v>3510.3157699278099</v>
      </c>
      <c r="M32" s="8">
        <v>3527.4669695048501</v>
      </c>
      <c r="N32" s="8">
        <v>5007.6033735856099</v>
      </c>
      <c r="O32" s="9">
        <v>1.8543869871015899</v>
      </c>
      <c r="P32" s="9">
        <v>3.5658792904009999</v>
      </c>
      <c r="Q32" s="9">
        <v>2.8705829918274501</v>
      </c>
      <c r="R32" s="9">
        <v>3.0048933772583601</v>
      </c>
      <c r="S32" s="9">
        <v>0.77097891393662599</v>
      </c>
      <c r="T32" s="9">
        <v>-0.75336293800886101</v>
      </c>
      <c r="U32" s="9">
        <v>-0.97466191116499801</v>
      </c>
      <c r="V32" s="10">
        <v>0.28405582663981699</v>
      </c>
    </row>
    <row r="33" spans="1:23" x14ac:dyDescent="0.25">
      <c r="A33" s="5" t="s">
        <v>40</v>
      </c>
      <c r="B33" s="6">
        <v>97.885447666666707</v>
      </c>
      <c r="C33" s="8">
        <v>99.521938000000006</v>
      </c>
      <c r="D33" s="8">
        <v>105.99968200000001</v>
      </c>
      <c r="E33" s="9">
        <v>0.91014791098784598</v>
      </c>
      <c r="F33" s="9">
        <v>0.63257225906872006</v>
      </c>
      <c r="G33" s="12">
        <v>246634.85209999999</v>
      </c>
      <c r="H33" s="8">
        <v>267837.34129999997</v>
      </c>
      <c r="I33" s="8">
        <v>476795.86790000001</v>
      </c>
      <c r="J33" s="9">
        <v>5.6167650385139796</v>
      </c>
      <c r="K33" s="9">
        <v>5.9366257303036702</v>
      </c>
      <c r="L33" s="8">
        <f t="shared" si="0"/>
        <v>2519.6273601350395</v>
      </c>
      <c r="M33" s="8">
        <v>2691.2392049680502</v>
      </c>
      <c r="N33" s="8">
        <v>4498.08771973486</v>
      </c>
      <c r="O33" s="9">
        <v>4.66416631524298</v>
      </c>
      <c r="P33" s="9">
        <v>5.2707124066948996</v>
      </c>
      <c r="Q33" s="9">
        <v>3.1944464257743101</v>
      </c>
      <c r="R33" s="9">
        <v>3.6523033640885498</v>
      </c>
      <c r="S33" s="9">
        <v>-2.1950090627931299E-2</v>
      </c>
      <c r="T33" s="9">
        <v>-0.22021975671642199</v>
      </c>
      <c r="U33" s="9">
        <v>-1.6709837108611301</v>
      </c>
      <c r="V33" s="10">
        <v>-2.6470382720944499E-2</v>
      </c>
    </row>
    <row r="34" spans="1:23" ht="27.6" x14ac:dyDescent="0.25">
      <c r="A34" s="37" t="s">
        <v>41</v>
      </c>
      <c r="B34" s="38">
        <f>SUM(B35,B43)</f>
        <v>171.12166133333346</v>
      </c>
      <c r="C34" s="39">
        <v>174.82899399999999</v>
      </c>
      <c r="D34" s="39">
        <v>191.042137</v>
      </c>
      <c r="E34" s="36">
        <v>1.1467841964066601</v>
      </c>
      <c r="F34" s="36">
        <v>0.89080120020095199</v>
      </c>
      <c r="G34" s="39">
        <f>SUM(G35,G43)</f>
        <v>887250.55599499948</v>
      </c>
      <c r="H34" s="39">
        <v>862971.79032200004</v>
      </c>
      <c r="I34" s="39">
        <v>1188684.6218600001</v>
      </c>
      <c r="J34" s="36">
        <v>0.23545658434134301</v>
      </c>
      <c r="K34" s="36">
        <v>3.2540284166442599</v>
      </c>
      <c r="L34" s="39">
        <f t="shared" si="0"/>
        <v>5184.9108352606227</v>
      </c>
      <c r="M34" s="39">
        <v>4936.0908083815903</v>
      </c>
      <c r="N34" s="39">
        <v>6222.1070206098002</v>
      </c>
      <c r="O34" s="36">
        <v>-0.90099514216458498</v>
      </c>
      <c r="P34" s="36">
        <v>2.3423614326878699</v>
      </c>
      <c r="Q34" s="36" t="s">
        <v>13</v>
      </c>
      <c r="R34" s="36" t="s">
        <v>13</v>
      </c>
      <c r="S34" s="36" t="s">
        <v>13</v>
      </c>
      <c r="T34" s="36" t="s">
        <v>13</v>
      </c>
      <c r="U34" s="36" t="s">
        <v>13</v>
      </c>
      <c r="V34" s="33" t="s">
        <v>13</v>
      </c>
    </row>
    <row r="35" spans="1:23" x14ac:dyDescent="0.25">
      <c r="A35" s="37" t="s">
        <v>42</v>
      </c>
      <c r="B35" s="38">
        <f>SUM(B36:B42)</f>
        <v>62.694236666666669</v>
      </c>
      <c r="C35" s="40">
        <v>64.189361999999988</v>
      </c>
      <c r="D35" s="40">
        <v>70.799095000000008</v>
      </c>
      <c r="E35" s="44">
        <v>1.27457003400244</v>
      </c>
      <c r="F35" s="45">
        <v>0.98490580505397052</v>
      </c>
      <c r="G35" s="40">
        <f>SUM(G36:G42)</f>
        <v>240441.14843833318</v>
      </c>
      <c r="H35" s="40">
        <v>243189.65148200002</v>
      </c>
      <c r="I35" s="40">
        <v>342012.77353000001</v>
      </c>
      <c r="J35" s="44">
        <v>1.9898497303949101</v>
      </c>
      <c r="K35" s="45">
        <v>3.4688741683598368</v>
      </c>
      <c r="L35" s="40">
        <f t="shared" si="0"/>
        <v>3835.1395793637785</v>
      </c>
      <c r="M35" s="40">
        <v>3788.628581196991</v>
      </c>
      <c r="N35" s="40">
        <v>4830.7506406684997</v>
      </c>
      <c r="O35" s="44">
        <v>0.70627769256617101</v>
      </c>
      <c r="P35" s="44">
        <v>2.4597422193976648</v>
      </c>
      <c r="Q35" s="36" t="s">
        <v>13</v>
      </c>
      <c r="R35" s="36" t="s">
        <v>13</v>
      </c>
      <c r="S35" s="36" t="s">
        <v>13</v>
      </c>
      <c r="T35" s="36" t="s">
        <v>13</v>
      </c>
      <c r="U35" s="36" t="s">
        <v>13</v>
      </c>
      <c r="V35" s="33" t="s">
        <v>13</v>
      </c>
    </row>
    <row r="36" spans="1:23" x14ac:dyDescent="0.25">
      <c r="A36" s="5" t="s">
        <v>43</v>
      </c>
      <c r="B36" s="6">
        <v>10.3994966666667</v>
      </c>
      <c r="C36" s="8">
        <v>10.598064000000001</v>
      </c>
      <c r="D36" s="8">
        <v>11.493643</v>
      </c>
      <c r="E36" s="9">
        <v>1.0040484094469699</v>
      </c>
      <c r="F36" s="9">
        <v>0.81452693652972497</v>
      </c>
      <c r="G36" s="8">
        <v>86467.974343333306</v>
      </c>
      <c r="H36" s="8">
        <v>87906.745909999998</v>
      </c>
      <c r="I36" s="8">
        <v>132993.51500000001</v>
      </c>
      <c r="J36" s="9">
        <v>3.6396860908168001</v>
      </c>
      <c r="K36" s="9">
        <v>4.2271412498043004</v>
      </c>
      <c r="L36" s="8">
        <f t="shared" si="0"/>
        <v>8314.6307090503124</v>
      </c>
      <c r="M36" s="8">
        <v>8294.6041758192805</v>
      </c>
      <c r="N36" s="8">
        <v>11571.0497533289</v>
      </c>
      <c r="O36" s="9">
        <v>2.6094376640088499</v>
      </c>
      <c r="P36" s="9">
        <v>3.38504223247813</v>
      </c>
      <c r="Q36" s="9">
        <v>2.69070220377654</v>
      </c>
      <c r="R36" s="9">
        <v>3.5167280441073898</v>
      </c>
      <c r="S36" s="9">
        <v>3.7328709436222201</v>
      </c>
      <c r="T36" s="9">
        <v>1.1428465066128699</v>
      </c>
      <c r="U36" s="9">
        <v>-0.34898128864407901</v>
      </c>
      <c r="V36" s="10">
        <v>1.2361381571629499</v>
      </c>
    </row>
    <row r="37" spans="1:23" x14ac:dyDescent="0.25">
      <c r="A37" s="5" t="s">
        <v>44</v>
      </c>
      <c r="B37" s="6">
        <v>6.4256570000000002</v>
      </c>
      <c r="C37" s="8">
        <v>6.5284700000000004</v>
      </c>
      <c r="D37" s="8">
        <v>6.6777620000000004</v>
      </c>
      <c r="E37" s="46">
        <v>0.87314864514713697</v>
      </c>
      <c r="F37" s="46">
        <v>0.22635869388152299</v>
      </c>
      <c r="G37" s="8">
        <v>24956.288023333302</v>
      </c>
      <c r="H37" s="8">
        <v>24532.548900000002</v>
      </c>
      <c r="I37" s="8">
        <v>29073.51685</v>
      </c>
      <c r="J37" s="9">
        <v>0.40987012247217802</v>
      </c>
      <c r="K37" s="9">
        <v>1.7127718087928601</v>
      </c>
      <c r="L37" s="8">
        <f t="shared" si="0"/>
        <v>3883.8500130544317</v>
      </c>
      <c r="M37" s="8">
        <v>3757.7792193270402</v>
      </c>
      <c r="N37" s="8">
        <v>4353.7815289014497</v>
      </c>
      <c r="O37" s="9">
        <v>-0.45926842663024398</v>
      </c>
      <c r="P37" s="9">
        <v>1.4830560885198201</v>
      </c>
      <c r="Q37" s="9">
        <v>0.52503184918704104</v>
      </c>
      <c r="R37" s="9">
        <v>2.4506080236070802</v>
      </c>
      <c r="S37" s="8">
        <v>0</v>
      </c>
      <c r="T37" s="8">
        <v>0</v>
      </c>
      <c r="U37" s="9">
        <v>-0.41637322964753798</v>
      </c>
      <c r="V37" s="10">
        <v>-0.71620691537082104</v>
      </c>
      <c r="W37" s="13"/>
    </row>
    <row r="38" spans="1:23" x14ac:dyDescent="0.25">
      <c r="A38" s="5" t="s">
        <v>45</v>
      </c>
      <c r="B38" s="6">
        <v>16.867231333333301</v>
      </c>
      <c r="C38" s="8">
        <v>17.438441999999998</v>
      </c>
      <c r="D38" s="8">
        <v>20.127886</v>
      </c>
      <c r="E38" s="9">
        <v>1.7556950042400701</v>
      </c>
      <c r="F38" s="9">
        <v>1.4446266836239099</v>
      </c>
      <c r="G38" s="8">
        <v>69073.547363333302</v>
      </c>
      <c r="H38" s="8">
        <v>71568.489069999996</v>
      </c>
      <c r="I38" s="8">
        <v>100370.58259999999</v>
      </c>
      <c r="J38" s="9">
        <v>2.046688891459</v>
      </c>
      <c r="K38" s="9">
        <v>3.43998755895276</v>
      </c>
      <c r="L38" s="8">
        <f t="shared" si="0"/>
        <v>4095.1325086073266</v>
      </c>
      <c r="M38" s="8">
        <v>4104.06440380396</v>
      </c>
      <c r="N38" s="8">
        <v>4986.64303841943</v>
      </c>
      <c r="O38" s="9">
        <v>0.285973072275514</v>
      </c>
      <c r="P38" s="9">
        <v>1.9669458507169699</v>
      </c>
      <c r="Q38" s="9">
        <v>3.64211882394632</v>
      </c>
      <c r="R38" s="9">
        <v>3.7383104899692698</v>
      </c>
      <c r="S38" s="9">
        <v>-1.7431873394045401</v>
      </c>
      <c r="T38" s="9">
        <v>-0.60794603871448005</v>
      </c>
      <c r="U38" s="9">
        <v>-0.71070584898023104</v>
      </c>
      <c r="V38" s="10">
        <v>-1.5393312599949101</v>
      </c>
    </row>
    <row r="39" spans="1:23" x14ac:dyDescent="0.25">
      <c r="A39" s="5" t="s">
        <v>46</v>
      </c>
      <c r="B39" s="6">
        <v>10.928381</v>
      </c>
      <c r="C39" s="8">
        <v>11.205648</v>
      </c>
      <c r="D39" s="8">
        <v>12.530276000000001</v>
      </c>
      <c r="E39" s="9">
        <v>1.53902220193634</v>
      </c>
      <c r="F39" s="9">
        <v>1.12356368114752</v>
      </c>
      <c r="G39" s="8">
        <v>8898.8488516666694</v>
      </c>
      <c r="H39" s="8">
        <v>8525.2056119999997</v>
      </c>
      <c r="I39" s="8">
        <v>10426.071169999999</v>
      </c>
      <c r="J39" s="9">
        <v>-0.27526869222669298</v>
      </c>
      <c r="K39" s="9">
        <v>2.0332176070522401</v>
      </c>
      <c r="L39" s="8">
        <f t="shared" si="0"/>
        <v>814.28793996719821</v>
      </c>
      <c r="M39" s="8">
        <v>760.79541424110403</v>
      </c>
      <c r="N39" s="8">
        <v>832.07035264027695</v>
      </c>
      <c r="O39" s="9">
        <v>-1.78679177208823</v>
      </c>
      <c r="P39" s="9">
        <v>0.89954694315652595</v>
      </c>
      <c r="Q39" s="9">
        <v>14.598213027900901</v>
      </c>
      <c r="R39" s="9">
        <v>5.5945801266893902</v>
      </c>
      <c r="S39" s="9">
        <v>2.3471246106302699</v>
      </c>
      <c r="T39" s="9">
        <v>-0.98436481778505502</v>
      </c>
      <c r="U39" s="9">
        <v>-0.61692360888590003</v>
      </c>
      <c r="V39" s="10">
        <v>0.50181291140656303</v>
      </c>
    </row>
    <row r="40" spans="1:23" x14ac:dyDescent="0.25">
      <c r="A40" s="5" t="s">
        <v>47</v>
      </c>
      <c r="B40" s="6">
        <v>9.1187120000000004</v>
      </c>
      <c r="C40" s="8">
        <v>9.3502179999999999</v>
      </c>
      <c r="D40" s="8">
        <v>10.429042000000001</v>
      </c>
      <c r="E40" s="9">
        <v>1.29285573791709</v>
      </c>
      <c r="F40" s="9">
        <v>1.09793106469422</v>
      </c>
      <c r="G40" s="8">
        <v>23816.041943333301</v>
      </c>
      <c r="H40" s="8">
        <v>24019.84215</v>
      </c>
      <c r="I40" s="8">
        <v>34409.99985</v>
      </c>
      <c r="J40" s="9">
        <v>2.2300613766553301</v>
      </c>
      <c r="K40" s="9">
        <v>3.6600591141247301</v>
      </c>
      <c r="L40" s="8">
        <f t="shared" si="0"/>
        <v>2611.7769640419942</v>
      </c>
      <c r="M40" s="8">
        <v>2568.9071794903598</v>
      </c>
      <c r="N40" s="8">
        <v>3299.4401451255098</v>
      </c>
      <c r="O40" s="46">
        <v>0.92524357410077596</v>
      </c>
      <c r="P40" s="46">
        <v>2.5343031478962001</v>
      </c>
      <c r="Q40" s="9">
        <v>3.9014816656543401</v>
      </c>
      <c r="R40" s="9">
        <v>4.9459834424531399</v>
      </c>
      <c r="S40" s="9">
        <v>0.47182826568519198</v>
      </c>
      <c r="T40" s="9">
        <v>0.53397122877423298</v>
      </c>
      <c r="U40" s="9">
        <v>-0.48157953874649101</v>
      </c>
      <c r="V40" s="10">
        <v>-0.89095993567863696</v>
      </c>
    </row>
    <row r="41" spans="1:23" x14ac:dyDescent="0.25">
      <c r="A41" s="5" t="s">
        <v>48</v>
      </c>
      <c r="B41" s="6">
        <v>2.8103933333333302</v>
      </c>
      <c r="C41" s="8">
        <v>2.8062309999999999</v>
      </c>
      <c r="D41" s="8">
        <v>2.7419020000000001</v>
      </c>
      <c r="E41" s="9">
        <v>-5.2051911163963897E-2</v>
      </c>
      <c r="F41" s="9">
        <v>-0.23163592616777301</v>
      </c>
      <c r="G41" s="8">
        <v>14522.038780000001</v>
      </c>
      <c r="H41" s="8">
        <v>14345.53242</v>
      </c>
      <c r="I41" s="8">
        <v>18113.50632</v>
      </c>
      <c r="J41" s="9">
        <v>-0.48900459817997599</v>
      </c>
      <c r="K41" s="9">
        <v>2.3596012919223202</v>
      </c>
      <c r="L41" s="8">
        <f t="shared" si="0"/>
        <v>5167.2620368679181</v>
      </c>
      <c r="M41" s="8">
        <v>5112.0283469179803</v>
      </c>
      <c r="N41" s="8">
        <v>6606.1829780933103</v>
      </c>
      <c r="O41" s="9">
        <v>-0.43718024769016101</v>
      </c>
      <c r="P41" s="9">
        <v>2.5972533900350001</v>
      </c>
      <c r="Q41" s="9">
        <v>3.6799551954575001</v>
      </c>
      <c r="R41" s="9">
        <v>4.7868019414570897</v>
      </c>
      <c r="S41" s="9">
        <v>2.21409875190604</v>
      </c>
      <c r="T41" s="9">
        <v>-1.3887671275516</v>
      </c>
      <c r="U41" s="9">
        <v>-2.0281085683993099</v>
      </c>
      <c r="V41" s="10">
        <v>-2.8900153831604301</v>
      </c>
    </row>
    <row r="42" spans="1:23" x14ac:dyDescent="0.25">
      <c r="A42" s="5" t="s">
        <v>49</v>
      </c>
      <c r="B42" s="6">
        <v>6.1443653333333303</v>
      </c>
      <c r="C42" s="8">
        <v>6.262289</v>
      </c>
      <c r="D42" s="8">
        <v>6.798584</v>
      </c>
      <c r="E42" s="9">
        <v>0.981120048015094</v>
      </c>
      <c r="F42" s="9">
        <v>0.82507092297110496</v>
      </c>
      <c r="G42" s="8">
        <v>12706.4091333333</v>
      </c>
      <c r="H42" s="8">
        <v>12291.287420000001</v>
      </c>
      <c r="I42" s="8">
        <v>16625.581740000001</v>
      </c>
      <c r="J42" s="9">
        <v>-1.49920675094003</v>
      </c>
      <c r="K42" s="9">
        <v>3.0665995258562599</v>
      </c>
      <c r="L42" s="8">
        <f t="shared" si="0"/>
        <v>2067.977479203706</v>
      </c>
      <c r="M42" s="8">
        <v>1962.74675601845</v>
      </c>
      <c r="N42" s="8">
        <v>2445.4477197016299</v>
      </c>
      <c r="O42" s="9">
        <v>-2.4562282511579898</v>
      </c>
      <c r="P42" s="9">
        <v>2.2231857437498399</v>
      </c>
      <c r="Q42" s="9">
        <v>3.89218147520076</v>
      </c>
      <c r="R42" s="9">
        <v>6.2363595635181799</v>
      </c>
      <c r="S42" s="9">
        <v>2.5246887949641699</v>
      </c>
      <c r="T42" s="9">
        <v>1.01556654538388</v>
      </c>
      <c r="U42" s="9">
        <v>-0.40226139379121501</v>
      </c>
      <c r="V42" s="10">
        <v>0.88898828605357105</v>
      </c>
    </row>
    <row r="43" spans="1:23" x14ac:dyDescent="0.25">
      <c r="A43" s="5" t="s">
        <v>50</v>
      </c>
      <c r="B43" s="6">
        <f>SUM(B44:B47)</f>
        <v>108.42742466666679</v>
      </c>
      <c r="C43" s="8">
        <v>110.63963200000001</v>
      </c>
      <c r="D43" s="8">
        <v>120.243042</v>
      </c>
      <c r="E43" s="7">
        <v>1.07321001095337</v>
      </c>
      <c r="F43" s="9">
        <v>0.83584063707324852</v>
      </c>
      <c r="G43" s="8">
        <f>SUM(G44:G47)</f>
        <v>646809.40755666629</v>
      </c>
      <c r="H43" s="8">
        <v>619782.13884000003</v>
      </c>
      <c r="I43" s="8">
        <v>846671.84832999995</v>
      </c>
      <c r="J43" s="9">
        <v>-0.40258175059124701</v>
      </c>
      <c r="K43" s="9">
        <v>3.1686164256951921</v>
      </c>
      <c r="L43" s="8">
        <f t="shared" si="0"/>
        <v>5965.3672449117121</v>
      </c>
      <c r="M43" s="8">
        <v>5601.8094749266702</v>
      </c>
      <c r="N43" s="8">
        <v>7041.3375630500095</v>
      </c>
      <c r="O43" s="9">
        <v>-1.46012159046367</v>
      </c>
      <c r="P43" s="9">
        <v>2.3134391243070374</v>
      </c>
      <c r="Q43" s="36" t="s">
        <v>13</v>
      </c>
      <c r="R43" s="36" t="s">
        <v>13</v>
      </c>
      <c r="S43" s="36" t="s">
        <v>13</v>
      </c>
      <c r="T43" s="36" t="s">
        <v>13</v>
      </c>
      <c r="U43" s="36" t="s">
        <v>13</v>
      </c>
      <c r="V43" s="33" t="s">
        <v>13</v>
      </c>
    </row>
    <row r="44" spans="1:23" x14ac:dyDescent="0.25">
      <c r="A44" s="5" t="s">
        <v>51</v>
      </c>
      <c r="B44" s="6">
        <v>11.4733086666667</v>
      </c>
      <c r="C44" s="8">
        <v>11.805491999999999</v>
      </c>
      <c r="D44" s="8">
        <v>13.417490000000001</v>
      </c>
      <c r="E44" s="9">
        <v>1.50748619484782</v>
      </c>
      <c r="F44" s="9">
        <v>1.28816865023362</v>
      </c>
      <c r="G44" s="8">
        <v>37153.274539999999</v>
      </c>
      <c r="H44" s="8">
        <v>36799.175260000004</v>
      </c>
      <c r="I44" s="8">
        <v>50422.504430000001</v>
      </c>
      <c r="J44" s="9">
        <v>1.69966760867719</v>
      </c>
      <c r="K44" s="9">
        <v>3.1997470342239001</v>
      </c>
      <c r="L44" s="8">
        <f t="shared" si="0"/>
        <v>3238.2354227025262</v>
      </c>
      <c r="M44" s="8">
        <v>3117.1233913842798</v>
      </c>
      <c r="N44" s="8">
        <v>3757.9684747296201</v>
      </c>
      <c r="O44" s="9">
        <v>0.189327330459621</v>
      </c>
      <c r="P44" s="9">
        <v>1.8872671995791499</v>
      </c>
      <c r="Q44" s="9">
        <v>2.5010910513539</v>
      </c>
      <c r="R44" s="9">
        <v>5.4918967531304004</v>
      </c>
      <c r="S44" s="9">
        <v>-0.50784676360959802</v>
      </c>
      <c r="T44" s="9">
        <v>-0.95773692601899296</v>
      </c>
      <c r="U44" s="9">
        <v>-0.43900451615678199</v>
      </c>
      <c r="V44" s="10">
        <v>-1.28355716831081</v>
      </c>
    </row>
    <row r="45" spans="1:23" x14ac:dyDescent="0.25">
      <c r="A45" s="14" t="s">
        <v>52</v>
      </c>
      <c r="B45" s="15">
        <v>48.628433666666702</v>
      </c>
      <c r="C45" s="8">
        <v>49.528737</v>
      </c>
      <c r="D45" s="8">
        <v>53.271239000000001</v>
      </c>
      <c r="E45" s="9">
        <v>0.98522020041231795</v>
      </c>
      <c r="F45" s="9">
        <v>0.731094873414873</v>
      </c>
      <c r="G45" s="8">
        <v>308028.31013333303</v>
      </c>
      <c r="H45" s="8">
        <v>299254.88280000002</v>
      </c>
      <c r="I45" s="8">
        <v>415859.55810000002</v>
      </c>
      <c r="J45" s="9">
        <v>-0.16256688058044999</v>
      </c>
      <c r="K45" s="9">
        <v>3.3452557242752401</v>
      </c>
      <c r="L45" s="8">
        <f t="shared" si="0"/>
        <v>6334.3251449301151</v>
      </c>
      <c r="M45" s="8">
        <v>6042.0455058242296</v>
      </c>
      <c r="N45" s="8">
        <v>7806.4555265928802</v>
      </c>
      <c r="O45" s="9">
        <v>-1.13658917484648</v>
      </c>
      <c r="P45" s="9">
        <v>2.5951875675981602</v>
      </c>
      <c r="Q45" s="9">
        <v>4.2462904695121004</v>
      </c>
      <c r="R45" s="9">
        <v>3.1469133368906999</v>
      </c>
      <c r="S45" s="9">
        <v>3.5921480878614802</v>
      </c>
      <c r="T45" s="9">
        <v>-0.75216896485146301</v>
      </c>
      <c r="U45" s="9">
        <v>-0.99224804299851099</v>
      </c>
      <c r="V45" s="10">
        <v>1.30178160641539</v>
      </c>
    </row>
    <row r="46" spans="1:23" x14ac:dyDescent="0.25">
      <c r="A46" s="5" t="s">
        <v>53</v>
      </c>
      <c r="B46" s="6">
        <v>16.702207666666698</v>
      </c>
      <c r="C46" s="8">
        <v>17.103553999999999</v>
      </c>
      <c r="D46" s="8">
        <v>18.906165000000001</v>
      </c>
      <c r="E46" s="9">
        <v>1.27348280864532</v>
      </c>
      <c r="F46" s="9">
        <v>1.00705482014811</v>
      </c>
      <c r="G46" s="8">
        <v>98673.914583333302</v>
      </c>
      <c r="H46" s="8">
        <v>93605.918879999997</v>
      </c>
      <c r="I46" s="8">
        <v>119346.0846</v>
      </c>
      <c r="J46" s="9">
        <v>-1.38817567149301</v>
      </c>
      <c r="K46" s="9">
        <v>2.45908814697091</v>
      </c>
      <c r="L46" s="8">
        <f t="shared" si="0"/>
        <v>5907.8366496580575</v>
      </c>
      <c r="M46" s="8">
        <v>5472.8928782871699</v>
      </c>
      <c r="N46" s="8">
        <v>6312.5485575736802</v>
      </c>
      <c r="O46" s="9">
        <v>-2.62818894573565</v>
      </c>
      <c r="P46" s="9">
        <v>1.43755634634459</v>
      </c>
      <c r="Q46" s="9">
        <v>0.43382634884527899</v>
      </c>
      <c r="R46" s="9">
        <v>2.3447216109603999</v>
      </c>
      <c r="S46" s="8">
        <v>0</v>
      </c>
      <c r="T46" s="8">
        <v>0</v>
      </c>
      <c r="U46" s="9">
        <v>-0.67116449056188199</v>
      </c>
      <c r="V46" s="10">
        <v>-3.3185587396997702</v>
      </c>
    </row>
    <row r="47" spans="1:23" x14ac:dyDescent="0.25">
      <c r="A47" s="5" t="s">
        <v>54</v>
      </c>
      <c r="B47" s="6">
        <v>31.623474666666699</v>
      </c>
      <c r="C47" s="8">
        <v>32.201849000000003</v>
      </c>
      <c r="D47" s="8">
        <v>34.648147999999999</v>
      </c>
      <c r="E47" s="9">
        <v>0.94754161425445504</v>
      </c>
      <c r="F47" s="9">
        <v>0.73489118988130397</v>
      </c>
      <c r="G47" s="8">
        <v>202953.90830000001</v>
      </c>
      <c r="H47" s="8">
        <v>190122.16190000001</v>
      </c>
      <c r="I47" s="8">
        <v>261043.70120000001</v>
      </c>
      <c r="J47" s="9">
        <v>-0.65252902933006196</v>
      </c>
      <c r="K47" s="9">
        <v>3.2209964969784002</v>
      </c>
      <c r="L47" s="8">
        <f t="shared" si="0"/>
        <v>6417.8244307203622</v>
      </c>
      <c r="M47" s="8">
        <v>5904.0759398629598</v>
      </c>
      <c r="N47" s="8">
        <v>7534.1314404452396</v>
      </c>
      <c r="O47" s="9">
        <v>-1.5850516198787601</v>
      </c>
      <c r="P47" s="9">
        <v>2.4679684245758602</v>
      </c>
      <c r="Q47" s="9">
        <v>2.3258111999749</v>
      </c>
      <c r="R47" s="9">
        <v>2.0027773519965701</v>
      </c>
      <c r="S47" s="9">
        <v>1.1854052884016499</v>
      </c>
      <c r="T47" s="9">
        <v>0.30820554853434601</v>
      </c>
      <c r="U47" s="9">
        <v>-0.55390915335117297</v>
      </c>
      <c r="V47" s="10">
        <v>0.36914762734800999</v>
      </c>
    </row>
    <row r="48" spans="1:23" x14ac:dyDescent="0.25">
      <c r="A48" s="5" t="s">
        <v>55</v>
      </c>
      <c r="B48" s="6">
        <f>SUM(B49:B52)</f>
        <v>190.92807000000028</v>
      </c>
      <c r="C48" s="8">
        <v>197.75574399999999</v>
      </c>
      <c r="D48" s="8">
        <v>228.02386799999999</v>
      </c>
      <c r="E48" s="9">
        <v>1.9165367425095801</v>
      </c>
      <c r="F48" s="9">
        <v>1.4343662567093001</v>
      </c>
      <c r="G48" s="8">
        <f>SUM(G49:G52)</f>
        <v>723720.28353333334</v>
      </c>
      <c r="H48" s="8">
        <v>699519.15741999994</v>
      </c>
      <c r="I48" s="8">
        <v>966846.78266000003</v>
      </c>
      <c r="J48" s="9">
        <v>2.3143920849869399</v>
      </c>
      <c r="K48" s="9">
        <v>3.2894118219256598</v>
      </c>
      <c r="L48" s="8">
        <f t="shared" si="0"/>
        <v>3790.5389371679726</v>
      </c>
      <c r="M48" s="8">
        <v>3537.2886939759401</v>
      </c>
      <c r="N48" s="8">
        <v>4240.1121915009398</v>
      </c>
      <c r="O48" s="9">
        <v>0.39037368732663902</v>
      </c>
      <c r="P48" s="9">
        <v>1.82881367890804</v>
      </c>
      <c r="Q48" s="36" t="s">
        <v>13</v>
      </c>
      <c r="R48" s="36" t="s">
        <v>13</v>
      </c>
      <c r="S48" s="36" t="s">
        <v>13</v>
      </c>
      <c r="T48" s="36" t="s">
        <v>13</v>
      </c>
      <c r="U48" s="36" t="s">
        <v>13</v>
      </c>
      <c r="V48" s="33" t="s">
        <v>13</v>
      </c>
    </row>
    <row r="49" spans="1:22" x14ac:dyDescent="0.25">
      <c r="A49" s="5" t="s">
        <v>56</v>
      </c>
      <c r="B49" s="6">
        <v>42.318762999999997</v>
      </c>
      <c r="C49" s="8">
        <v>43.596497999999997</v>
      </c>
      <c r="D49" s="8">
        <v>48.561405000000001</v>
      </c>
      <c r="E49" s="9">
        <v>1.6779536460747</v>
      </c>
      <c r="F49" s="9">
        <v>1.08435955578232</v>
      </c>
      <c r="G49" s="8">
        <v>170750.63070000001</v>
      </c>
      <c r="H49" s="8">
        <v>167336.2274</v>
      </c>
      <c r="I49" s="8">
        <v>212082.56529999999</v>
      </c>
      <c r="J49" s="9">
        <v>-0.86165255074914804</v>
      </c>
      <c r="K49" s="9">
        <v>2.3980059386320902</v>
      </c>
      <c r="L49" s="8">
        <f t="shared" si="0"/>
        <v>4034.8681907361051</v>
      </c>
      <c r="M49" s="8">
        <v>3838.2951630656198</v>
      </c>
      <c r="N49" s="8">
        <v>4367.30702705163</v>
      </c>
      <c r="O49" s="9">
        <v>-2.4976960154644998</v>
      </c>
      <c r="P49" s="9">
        <v>1.2995545390232801</v>
      </c>
      <c r="Q49" s="9">
        <v>4.38927463855907</v>
      </c>
      <c r="R49" s="9">
        <v>4.5304443404650803</v>
      </c>
      <c r="S49" s="9">
        <v>2.2486172520704799</v>
      </c>
      <c r="T49" s="9">
        <v>-0.79995624486125505</v>
      </c>
      <c r="U49" s="9">
        <v>-1.5172527262202899</v>
      </c>
      <c r="V49" s="10">
        <v>-2.7346322913782299</v>
      </c>
    </row>
    <row r="50" spans="1:22" x14ac:dyDescent="0.25">
      <c r="A50" s="5" t="s">
        <v>57</v>
      </c>
      <c r="B50" s="6">
        <v>101.77147266666699</v>
      </c>
      <c r="C50" s="8">
        <v>106.451655</v>
      </c>
      <c r="D50" s="8">
        <v>128.32200399999999</v>
      </c>
      <c r="E50" s="9">
        <v>2.4408201864963202</v>
      </c>
      <c r="F50" s="9">
        <v>1.8860842672767399</v>
      </c>
      <c r="G50" s="8">
        <v>398452.73846666701</v>
      </c>
      <c r="H50" s="8">
        <v>377987.24369999999</v>
      </c>
      <c r="I50" s="8">
        <v>538177.91749999998</v>
      </c>
      <c r="J50" s="9">
        <v>4.3887562345611597</v>
      </c>
      <c r="K50" s="9">
        <v>3.59644990190418</v>
      </c>
      <c r="L50" s="8">
        <f t="shared" si="0"/>
        <v>3915.1711970575761</v>
      </c>
      <c r="M50" s="8">
        <v>3550.7878548248</v>
      </c>
      <c r="N50" s="8">
        <v>4193.9644076942604</v>
      </c>
      <c r="O50" s="9">
        <v>1.9015232839004701</v>
      </c>
      <c r="P50" s="9">
        <v>1.67870386513298</v>
      </c>
      <c r="Q50" s="9">
        <v>14.4645024169913</v>
      </c>
      <c r="R50" s="9">
        <v>4.3736398465771504</v>
      </c>
      <c r="S50" s="9">
        <v>3.3821621102964698</v>
      </c>
      <c r="T50" s="9">
        <v>-1.30463596972838</v>
      </c>
      <c r="U50" s="9">
        <v>-0.82864118037063705</v>
      </c>
      <c r="V50" s="10">
        <v>-0.92654987737115202</v>
      </c>
    </row>
    <row r="51" spans="1:22" x14ac:dyDescent="0.25">
      <c r="A51" s="5" t="s">
        <v>58</v>
      </c>
      <c r="B51" s="6">
        <v>35.218001000000001</v>
      </c>
      <c r="C51" s="8">
        <v>35.894168000000001</v>
      </c>
      <c r="D51" s="8">
        <v>38.752111999999997</v>
      </c>
      <c r="E51" s="9">
        <v>1.03483445000749</v>
      </c>
      <c r="F51" s="9">
        <v>0.76904635203445304</v>
      </c>
      <c r="G51" s="8">
        <v>109550.102233333</v>
      </c>
      <c r="H51" s="8">
        <v>110108.62729999999</v>
      </c>
      <c r="I51" s="8">
        <v>152858.39840000001</v>
      </c>
      <c r="J51" s="9">
        <v>1.0466367934799801</v>
      </c>
      <c r="K51" s="9">
        <v>3.3348457780361298</v>
      </c>
      <c r="L51" s="8">
        <f t="shared" si="0"/>
        <v>3110.6280629991747</v>
      </c>
      <c r="M51" s="8">
        <v>3067.59101645705</v>
      </c>
      <c r="N51" s="8">
        <v>3944.51787298716</v>
      </c>
      <c r="O51" s="9">
        <v>1.1681459703227801E-2</v>
      </c>
      <c r="P51" s="9">
        <v>2.5462178306601602</v>
      </c>
      <c r="Q51" s="9">
        <v>1.0381078892956399</v>
      </c>
      <c r="R51" s="9">
        <v>2.0962316164002202</v>
      </c>
      <c r="S51" s="9">
        <v>7.1877066570924505E-2</v>
      </c>
      <c r="T51" s="9">
        <v>2.1245339437672199</v>
      </c>
      <c r="U51" s="9">
        <v>0.36055183586476403</v>
      </c>
      <c r="V51" s="10">
        <v>-2.7721326998666398</v>
      </c>
    </row>
    <row r="52" spans="1:22" x14ac:dyDescent="0.25">
      <c r="A52" s="5" t="s">
        <v>59</v>
      </c>
      <c r="B52" s="6">
        <v>11.6198333333333</v>
      </c>
      <c r="C52" s="8">
        <v>11.813423</v>
      </c>
      <c r="D52" s="8">
        <v>12.388347</v>
      </c>
      <c r="E52" s="9">
        <v>0.98311412665574904</v>
      </c>
      <c r="F52" s="9">
        <v>0.47632931205206003</v>
      </c>
      <c r="G52" s="8">
        <v>44966.812133333297</v>
      </c>
      <c r="H52" s="8">
        <v>44087.059020000001</v>
      </c>
      <c r="I52" s="8">
        <v>63727.901460000001</v>
      </c>
      <c r="J52" s="9">
        <v>-6.6880540018043902E-2</v>
      </c>
      <c r="K52" s="9">
        <v>3.75328328109648</v>
      </c>
      <c r="L52" s="8">
        <f t="shared" si="0"/>
        <v>3869.8327973723167</v>
      </c>
      <c r="M52" s="8">
        <v>3731.94619544225</v>
      </c>
      <c r="N52" s="8">
        <v>5144.1811776825398</v>
      </c>
      <c r="O52" s="9">
        <v>-1.0397725161821101</v>
      </c>
      <c r="P52" s="9">
        <v>3.2614188749542099</v>
      </c>
      <c r="Q52" s="9">
        <v>5.78642997072631</v>
      </c>
      <c r="R52" s="9">
        <v>3.5667318469961198</v>
      </c>
      <c r="S52" s="9">
        <v>3.3363409133062998</v>
      </c>
      <c r="T52" s="9">
        <v>3.0391766407321401</v>
      </c>
      <c r="U52" s="9">
        <v>1.3283580382761599</v>
      </c>
      <c r="V52" s="10">
        <v>-1.99755006192576</v>
      </c>
    </row>
    <row r="53" spans="1:22" x14ac:dyDescent="0.25">
      <c r="A53" s="5" t="s">
        <v>60</v>
      </c>
      <c r="B53" s="6">
        <f>SUM(B54,B59,B70,B80)</f>
        <v>1037.7864783333343</v>
      </c>
      <c r="C53" s="8">
        <v>1094.739791</v>
      </c>
      <c r="D53" s="8">
        <v>1415.631566</v>
      </c>
      <c r="E53" s="9">
        <v>2.7643554683750602</v>
      </c>
      <c r="F53" s="9">
        <v>2.6039152823677001</v>
      </c>
      <c r="G53" s="8">
        <f>SUM(G54,G59,G70,G80)</f>
        <v>1401812.2981106667</v>
      </c>
      <c r="H53" s="8">
        <v>1435630.9723139999</v>
      </c>
      <c r="I53" s="8">
        <v>2130360.6903309999</v>
      </c>
      <c r="J53" s="9">
        <v>1.60627673550566</v>
      </c>
      <c r="K53" s="9">
        <v>4.0257922597855202</v>
      </c>
      <c r="L53" s="8">
        <f t="shared" si="0"/>
        <v>1350.7714037303233</v>
      </c>
      <c r="M53" s="8">
        <v>1311.39014413883</v>
      </c>
      <c r="N53" s="8">
        <v>1504.8835738740499</v>
      </c>
      <c r="O53" s="9">
        <v>-1.1269264791192899</v>
      </c>
      <c r="P53" s="9">
        <v>1.3857921245059599</v>
      </c>
      <c r="Q53" s="36" t="s">
        <v>13</v>
      </c>
      <c r="R53" s="36" t="s">
        <v>13</v>
      </c>
      <c r="S53" s="36" t="s">
        <v>13</v>
      </c>
      <c r="T53" s="36" t="s">
        <v>13</v>
      </c>
      <c r="U53" s="36" t="s">
        <v>13</v>
      </c>
      <c r="V53" s="33" t="s">
        <v>13</v>
      </c>
    </row>
    <row r="54" spans="1:22" x14ac:dyDescent="0.25">
      <c r="A54" s="5" t="s">
        <v>61</v>
      </c>
      <c r="B54" s="6">
        <f>SUM(B55:B58)</f>
        <v>136.65672966666671</v>
      </c>
      <c r="C54" s="8">
        <v>145.11916600000001</v>
      </c>
      <c r="D54" s="8">
        <v>194.49625900000001</v>
      </c>
      <c r="E54" s="9">
        <v>3.1190952730869999</v>
      </c>
      <c r="F54" s="9">
        <v>2.9718814103992801</v>
      </c>
      <c r="G54" s="8">
        <f>SUM(G55:G58)</f>
        <v>89156.834956000006</v>
      </c>
      <c r="H54" s="8">
        <v>91444.851154999997</v>
      </c>
      <c r="I54" s="8">
        <v>138004.20521799999</v>
      </c>
      <c r="J54" s="9">
        <v>2.3354359512765002</v>
      </c>
      <c r="K54" s="9">
        <v>4.2013405730904703</v>
      </c>
      <c r="L54" s="8">
        <f t="shared" si="0"/>
        <v>652.4145219446674</v>
      </c>
      <c r="M54" s="8">
        <v>630.13627817431097</v>
      </c>
      <c r="N54" s="8">
        <v>709.54683615791305</v>
      </c>
      <c r="O54" s="9">
        <v>-0.75995558313923794</v>
      </c>
      <c r="P54" s="9">
        <v>1.1939756231034999</v>
      </c>
      <c r="Q54" s="36" t="s">
        <v>13</v>
      </c>
      <c r="R54" s="36" t="s">
        <v>13</v>
      </c>
      <c r="S54" s="36" t="s">
        <v>13</v>
      </c>
      <c r="T54" s="36" t="s">
        <v>13</v>
      </c>
      <c r="U54" s="36" t="s">
        <v>13</v>
      </c>
      <c r="V54" s="33" t="s">
        <v>13</v>
      </c>
    </row>
    <row r="55" spans="1:22" x14ac:dyDescent="0.25">
      <c r="A55" s="5" t="s">
        <v>62</v>
      </c>
      <c r="B55" s="6">
        <v>26.991921999999999</v>
      </c>
      <c r="C55" s="8">
        <v>28.525829000000002</v>
      </c>
      <c r="D55" s="8">
        <v>37.209406999999999</v>
      </c>
      <c r="E55" s="9">
        <v>2.80898875403919</v>
      </c>
      <c r="F55" s="9">
        <v>2.6931433467230801</v>
      </c>
      <c r="G55" s="8">
        <v>35556.695299999999</v>
      </c>
      <c r="H55" s="8">
        <v>36652.33612</v>
      </c>
      <c r="I55" s="8">
        <v>53631.401059999997</v>
      </c>
      <c r="J55" s="9">
        <v>2.8045160254146899</v>
      </c>
      <c r="K55" s="9">
        <v>3.8799538929547199</v>
      </c>
      <c r="L55" s="8">
        <f t="shared" si="0"/>
        <v>1317.3087600060492</v>
      </c>
      <c r="M55" s="8">
        <v>1284.8824172647201</v>
      </c>
      <c r="N55" s="8">
        <v>1441.33984881834</v>
      </c>
      <c r="O55" s="9">
        <v>-4.3505229247786702E-3</v>
      </c>
      <c r="P55" s="9">
        <v>1.15568625864788</v>
      </c>
      <c r="Q55" s="9">
        <v>1.51702351708856</v>
      </c>
      <c r="R55" s="9">
        <v>2.91990581049548</v>
      </c>
      <c r="S55" s="9">
        <v>-0.49133064307935698</v>
      </c>
      <c r="T55" s="9">
        <v>0.217081030762589</v>
      </c>
      <c r="U55" s="9">
        <v>-0.33937284916049099</v>
      </c>
      <c r="V55" s="10">
        <v>-0.778205141131871</v>
      </c>
    </row>
    <row r="56" spans="1:22" x14ac:dyDescent="0.25">
      <c r="A56" s="5" t="s">
        <v>63</v>
      </c>
      <c r="B56" s="6">
        <v>5.8676453333333303</v>
      </c>
      <c r="C56" s="8">
        <v>6.116555</v>
      </c>
      <c r="D56" s="8">
        <v>7.4666959999999998</v>
      </c>
      <c r="E56" s="9">
        <v>2.1304419972483699</v>
      </c>
      <c r="F56" s="9">
        <v>2.0145594608580901</v>
      </c>
      <c r="G56" s="8">
        <v>1966.5111300000001</v>
      </c>
      <c r="H56" s="8">
        <v>2051.8829820000001</v>
      </c>
      <c r="I56" s="8">
        <v>3175.5976679999999</v>
      </c>
      <c r="J56" s="9">
        <v>3.2298139291374199</v>
      </c>
      <c r="K56" s="9">
        <v>4.4641532758629099</v>
      </c>
      <c r="L56" s="8">
        <f t="shared" si="0"/>
        <v>335.14485254050823</v>
      </c>
      <c r="M56" s="8">
        <v>335.46383250048399</v>
      </c>
      <c r="N56" s="8">
        <v>425.30158827947503</v>
      </c>
      <c r="O56" s="9">
        <v>1.0764390228710199</v>
      </c>
      <c r="P56" s="9">
        <v>2.4012198140645999</v>
      </c>
      <c r="Q56" s="9">
        <v>4.8482279859948498</v>
      </c>
      <c r="R56" s="9">
        <v>6.8375408557696202</v>
      </c>
      <c r="S56" s="9">
        <v>-2.67763214914876</v>
      </c>
      <c r="T56" s="9">
        <v>-5.0540178340923303</v>
      </c>
      <c r="U56" s="9">
        <v>-1.0104823649191399</v>
      </c>
      <c r="V56" s="10">
        <v>-1.3459497773336</v>
      </c>
    </row>
    <row r="57" spans="1:22" x14ac:dyDescent="0.25">
      <c r="A57" s="5" t="s">
        <v>103</v>
      </c>
      <c r="B57" s="6">
        <v>5.1765866666666698</v>
      </c>
      <c r="C57" s="8">
        <v>5.4177059999999999</v>
      </c>
      <c r="D57" s="8">
        <v>6.8281749999999999</v>
      </c>
      <c r="E57" s="9">
        <v>2.1667671748820401</v>
      </c>
      <c r="F57" s="9">
        <v>2.3408267247955399</v>
      </c>
      <c r="G57" s="8">
        <v>8124.7593559999996</v>
      </c>
      <c r="H57" s="8">
        <v>8018.0864330000004</v>
      </c>
      <c r="I57" s="8">
        <v>10344.17152</v>
      </c>
      <c r="J57" s="9">
        <v>-1.7010678874018099</v>
      </c>
      <c r="K57" s="9">
        <v>2.5799535226790802</v>
      </c>
      <c r="L57" s="8">
        <f t="shared" si="0"/>
        <v>1569.5205893716313</v>
      </c>
      <c r="M57" s="8">
        <v>1479.9781370565299</v>
      </c>
      <c r="N57" s="8">
        <v>1514.9247815118999</v>
      </c>
      <c r="O57" s="9">
        <v>-3.7858054720114298</v>
      </c>
      <c r="P57" s="9">
        <v>0.23365728569553201</v>
      </c>
      <c r="Q57" s="9">
        <v>1.77364263681277</v>
      </c>
      <c r="R57" s="9">
        <v>2.1933793507235699</v>
      </c>
      <c r="S57" s="9">
        <v>0.306478369722329</v>
      </c>
      <c r="T57" s="9">
        <v>-0.74326226551104702</v>
      </c>
      <c r="U57" s="9">
        <v>-1.43859305393951</v>
      </c>
      <c r="V57" s="10">
        <v>-4.1367372163022402</v>
      </c>
    </row>
    <row r="58" spans="1:22" x14ac:dyDescent="0.25">
      <c r="A58" s="5" t="s">
        <v>64</v>
      </c>
      <c r="B58" s="6">
        <v>98.620575666666696</v>
      </c>
      <c r="C58" s="8">
        <v>105.059076</v>
      </c>
      <c r="D58" s="8">
        <v>142.99198100000001</v>
      </c>
      <c r="E58" s="9">
        <v>3.3163571341582299</v>
      </c>
      <c r="F58" s="9">
        <v>3.13066320901798</v>
      </c>
      <c r="G58" s="8">
        <v>43508.869169999998</v>
      </c>
      <c r="H58" s="8">
        <v>44722.545619999997</v>
      </c>
      <c r="I58" s="8">
        <v>70853.034969999993</v>
      </c>
      <c r="J58" s="9">
        <v>2.7470711656631099</v>
      </c>
      <c r="K58" s="9">
        <v>4.7088028355463996</v>
      </c>
      <c r="L58" s="8">
        <f t="shared" si="0"/>
        <v>441.17435814873062</v>
      </c>
      <c r="M58" s="8">
        <v>425.68950082903802</v>
      </c>
      <c r="N58" s="8">
        <v>495.503555335736</v>
      </c>
      <c r="O58" s="9">
        <v>-0.55101242851205401</v>
      </c>
      <c r="P58" s="9">
        <v>1.5302331793697099</v>
      </c>
      <c r="Q58" s="9">
        <v>22.9360958628642</v>
      </c>
      <c r="R58" s="9">
        <v>2.9205730642523999</v>
      </c>
      <c r="S58" s="9">
        <v>-4.5107792441120402</v>
      </c>
      <c r="T58" s="9">
        <v>1.50716653486869</v>
      </c>
      <c r="U58" s="9">
        <v>-0.26165039910032201</v>
      </c>
      <c r="V58" s="10">
        <v>-2.9174427996697898</v>
      </c>
    </row>
    <row r="59" spans="1:22" x14ac:dyDescent="0.25">
      <c r="A59" s="5" t="s">
        <v>65</v>
      </c>
      <c r="B59" s="6">
        <f>SUM(B60:B69)</f>
        <v>362.8038550000004</v>
      </c>
      <c r="C59" s="8">
        <v>382.35133400000001</v>
      </c>
      <c r="D59" s="8">
        <v>489.68748699999998</v>
      </c>
      <c r="E59" s="9">
        <v>2.7660450443970999</v>
      </c>
      <c r="F59" s="9">
        <v>2.50513918839754</v>
      </c>
      <c r="G59" s="8">
        <f>SUM(G60:G69)</f>
        <v>372193.54245266668</v>
      </c>
      <c r="H59" s="8">
        <v>391882.23724599998</v>
      </c>
      <c r="I59" s="8">
        <v>620517.14528000006</v>
      </c>
      <c r="J59" s="9">
        <v>3.9212834567875698</v>
      </c>
      <c r="K59" s="9">
        <v>4.7031676134987199</v>
      </c>
      <c r="L59" s="8">
        <f t="shared" si="0"/>
        <v>1025.8808921770312</v>
      </c>
      <c r="M59" s="8">
        <v>1024.9270824984201</v>
      </c>
      <c r="N59" s="8">
        <v>1267.16969853877</v>
      </c>
      <c r="O59" s="9">
        <v>1.1241440807529199</v>
      </c>
      <c r="P59" s="9">
        <v>2.1443104633625598</v>
      </c>
      <c r="Q59" s="36" t="s">
        <v>13</v>
      </c>
      <c r="R59" s="36" t="s">
        <v>13</v>
      </c>
      <c r="S59" s="36" t="s">
        <v>13</v>
      </c>
      <c r="T59" s="36" t="s">
        <v>13</v>
      </c>
      <c r="U59" s="36" t="s">
        <v>13</v>
      </c>
      <c r="V59" s="33" t="s">
        <v>13</v>
      </c>
    </row>
    <row r="60" spans="1:22" x14ac:dyDescent="0.25">
      <c r="A60" s="5" t="s">
        <v>66</v>
      </c>
      <c r="B60" s="6">
        <v>11.542230333333301</v>
      </c>
      <c r="C60" s="8">
        <v>12.268890000000001</v>
      </c>
      <c r="D60" s="8">
        <v>16.520706000000001</v>
      </c>
      <c r="E60" s="9">
        <v>2.3270101962416598</v>
      </c>
      <c r="F60" s="9">
        <v>3.0201867927438699</v>
      </c>
      <c r="G60" s="8">
        <v>3141.6921613333302</v>
      </c>
      <c r="H60" s="8">
        <v>3064.7695060000001</v>
      </c>
      <c r="I60" s="8">
        <v>3728.4204960000002</v>
      </c>
      <c r="J60" s="9">
        <v>-0.25659935462821698</v>
      </c>
      <c r="K60" s="9">
        <v>1.97945974669687</v>
      </c>
      <c r="L60" s="8">
        <f t="shared" si="0"/>
        <v>272.19108184492757</v>
      </c>
      <c r="M60" s="8">
        <v>249.80006390146099</v>
      </c>
      <c r="N60" s="8">
        <v>225.681668567917</v>
      </c>
      <c r="O60" s="9">
        <v>-2.5248558967129502</v>
      </c>
      <c r="P60" s="9">
        <v>-1.01021661719636</v>
      </c>
      <c r="Q60" s="9">
        <v>3.71549605167329</v>
      </c>
      <c r="R60" s="9">
        <v>5.1697710069256404</v>
      </c>
      <c r="S60" s="9">
        <v>2.34137602484628</v>
      </c>
      <c r="T60" s="9">
        <v>0.197642018209021</v>
      </c>
      <c r="U60" s="9">
        <v>-0.49793326770434199</v>
      </c>
      <c r="V60" s="10">
        <v>-0.24430401740034299</v>
      </c>
    </row>
    <row r="61" spans="1:22" x14ac:dyDescent="0.25">
      <c r="A61" s="5" t="s">
        <v>67</v>
      </c>
      <c r="B61" s="6">
        <v>16.3534546666667</v>
      </c>
      <c r="C61" s="8">
        <v>17.415637</v>
      </c>
      <c r="D61" s="8">
        <v>23.430515</v>
      </c>
      <c r="E61" s="9">
        <v>3.2981695139257199</v>
      </c>
      <c r="F61" s="9">
        <v>3.0111527167611101</v>
      </c>
      <c r="G61" s="8">
        <v>10257.8163133333</v>
      </c>
      <c r="H61" s="8">
        <v>10152.90833</v>
      </c>
      <c r="I61" s="8">
        <v>13830.251689999999</v>
      </c>
      <c r="J61" s="9">
        <v>-1.69674781698315</v>
      </c>
      <c r="K61" s="9">
        <v>3.13924830384649</v>
      </c>
      <c r="L61" s="8">
        <f t="shared" si="0"/>
        <v>627.25684098063027</v>
      </c>
      <c r="M61" s="8">
        <v>582.97657042346498</v>
      </c>
      <c r="N61" s="8">
        <v>590.26665397666204</v>
      </c>
      <c r="O61" s="9">
        <v>-4.8354364403674204</v>
      </c>
      <c r="P61" s="9">
        <v>0.12435118305838</v>
      </c>
      <c r="Q61" s="9">
        <v>0.47178015861471001</v>
      </c>
      <c r="R61" s="9">
        <v>2.3196995806085399</v>
      </c>
      <c r="S61" s="9">
        <v>1.6062002062648699</v>
      </c>
      <c r="T61" s="9">
        <v>-0.86580135935948599</v>
      </c>
      <c r="U61" s="9">
        <v>-1.68976171128427</v>
      </c>
      <c r="V61" s="10">
        <v>-2.2643476892477299</v>
      </c>
    </row>
    <row r="62" spans="1:22" x14ac:dyDescent="0.25">
      <c r="A62" s="5" t="s">
        <v>68</v>
      </c>
      <c r="B62" s="6">
        <v>6.0255653333333301</v>
      </c>
      <c r="C62" s="8">
        <v>6.1400040000000002</v>
      </c>
      <c r="D62" s="8">
        <v>6.9332739999999999</v>
      </c>
      <c r="E62" s="9">
        <v>0.871203894501549</v>
      </c>
      <c r="F62" s="9">
        <v>1.2224794011804101</v>
      </c>
      <c r="G62" s="8">
        <v>5010.0434619999996</v>
      </c>
      <c r="H62" s="8">
        <v>4976.1342999999997</v>
      </c>
      <c r="I62" s="8">
        <v>6185.6603619999996</v>
      </c>
      <c r="J62" s="9">
        <v>2.29636709031413</v>
      </c>
      <c r="K62" s="9">
        <v>2.1996474721111001</v>
      </c>
      <c r="L62" s="8">
        <f t="shared" si="0"/>
        <v>831.46446596214298</v>
      </c>
      <c r="M62" s="8">
        <v>810.44479775583204</v>
      </c>
      <c r="N62" s="8">
        <v>892.17018712948595</v>
      </c>
      <c r="O62" s="9">
        <v>1.4128543536598801</v>
      </c>
      <c r="P62" s="9">
        <v>0.96536666233775204</v>
      </c>
      <c r="Q62" s="9">
        <v>-5.2864771206619601</v>
      </c>
      <c r="R62" s="9">
        <v>7.7234199905451604</v>
      </c>
      <c r="S62" s="9">
        <v>6.9719137228202399</v>
      </c>
      <c r="T62" s="9">
        <v>-5.0896268089504897</v>
      </c>
      <c r="U62" s="9">
        <v>-3.75992277922618</v>
      </c>
      <c r="V62" s="10">
        <v>0.58213537946236704</v>
      </c>
    </row>
    <row r="63" spans="1:22" x14ac:dyDescent="0.25">
      <c r="A63" s="5" t="s">
        <v>69</v>
      </c>
      <c r="B63" s="6">
        <v>105.389889666667</v>
      </c>
      <c r="C63" s="7">
        <v>110.877252</v>
      </c>
      <c r="D63" s="8">
        <v>139.56634199999999</v>
      </c>
      <c r="E63" s="9">
        <v>2.7017991146507998</v>
      </c>
      <c r="F63" s="9">
        <v>2.3278440873623998</v>
      </c>
      <c r="G63" s="8">
        <v>88213.686626666706</v>
      </c>
      <c r="H63" s="8">
        <v>96042.243960000007</v>
      </c>
      <c r="I63" s="8">
        <v>173112.45730000001</v>
      </c>
      <c r="J63" s="9">
        <v>7.4122053085220196</v>
      </c>
      <c r="K63" s="9">
        <v>6.0685427597571504</v>
      </c>
      <c r="L63" s="8">
        <f t="shared" si="0"/>
        <v>837.02228843462933</v>
      </c>
      <c r="M63" s="8">
        <v>866.20332148924501</v>
      </c>
      <c r="N63" s="8">
        <v>1240.3596369961499</v>
      </c>
      <c r="O63" s="9">
        <v>4.5864884884955002</v>
      </c>
      <c r="P63" s="9">
        <v>3.6556019583497701</v>
      </c>
      <c r="Q63" s="9">
        <v>13.091452509576399</v>
      </c>
      <c r="R63" s="9">
        <v>9.6177309394953205</v>
      </c>
      <c r="S63" s="9">
        <v>-0.19470761957058899</v>
      </c>
      <c r="T63" s="9">
        <v>2.11700422056991</v>
      </c>
      <c r="U63" s="9">
        <v>-4.6996917367536598E-2</v>
      </c>
      <c r="V63" s="10">
        <v>-1.3820676482976599</v>
      </c>
    </row>
    <row r="64" spans="1:22" x14ac:dyDescent="0.25">
      <c r="A64" s="5" t="s">
        <v>70</v>
      </c>
      <c r="B64" s="6">
        <v>52.364095666666699</v>
      </c>
      <c r="C64" s="8">
        <v>54.699339000000002</v>
      </c>
      <c r="D64" s="8">
        <v>66.885917000000006</v>
      </c>
      <c r="E64" s="9">
        <v>2.2739219051201198</v>
      </c>
      <c r="F64" s="9">
        <v>2.03173242801078</v>
      </c>
      <c r="G64" s="8">
        <v>78145.136516666695</v>
      </c>
      <c r="H64" s="8">
        <v>82550.483699999997</v>
      </c>
      <c r="I64" s="8">
        <v>142214.3707</v>
      </c>
      <c r="J64" s="9">
        <v>4.3916334180007501</v>
      </c>
      <c r="K64" s="9">
        <v>5.5899018425945801</v>
      </c>
      <c r="L64" s="8">
        <f t="shared" si="0"/>
        <v>1492.3419476985521</v>
      </c>
      <c r="M64" s="8">
        <v>1509.16784753103</v>
      </c>
      <c r="N64" s="8">
        <v>2126.2229341940501</v>
      </c>
      <c r="O64" s="9">
        <v>2.07062707035448</v>
      </c>
      <c r="P64" s="9">
        <v>3.48731647489597</v>
      </c>
      <c r="Q64" s="9">
        <v>5.9298056870884297</v>
      </c>
      <c r="R64" s="9">
        <v>4.0123241156101397</v>
      </c>
      <c r="S64" s="9">
        <v>-2.4179939491072302</v>
      </c>
      <c r="T64" s="9">
        <v>0.46229253790768299</v>
      </c>
      <c r="U64" s="9">
        <v>-0.57196241197800002</v>
      </c>
      <c r="V64" s="10">
        <v>-2.1312956740953899</v>
      </c>
    </row>
    <row r="65" spans="1:27" x14ac:dyDescent="0.25">
      <c r="A65" s="5" t="s">
        <v>71</v>
      </c>
      <c r="B65" s="6">
        <v>12.453692999999999</v>
      </c>
      <c r="C65" s="8">
        <v>12.945981</v>
      </c>
      <c r="D65" s="8">
        <v>15.199674</v>
      </c>
      <c r="E65" s="9">
        <v>2.24447863968145</v>
      </c>
      <c r="F65" s="9">
        <v>1.6178333423429301</v>
      </c>
      <c r="G65" s="8">
        <v>10988.09878</v>
      </c>
      <c r="H65" s="8">
        <v>11811.725619999999</v>
      </c>
      <c r="I65" s="8">
        <v>18122.968669999998</v>
      </c>
      <c r="J65" s="9">
        <v>5.9528274659250302</v>
      </c>
      <c r="K65" s="9">
        <v>4.3738248960778696</v>
      </c>
      <c r="L65" s="8">
        <f t="shared" si="0"/>
        <v>882.3164968013906</v>
      </c>
      <c r="M65" s="8">
        <v>912.38552103544703</v>
      </c>
      <c r="N65" s="8">
        <v>1192.3261426527999</v>
      </c>
      <c r="O65" s="9">
        <v>3.6269428682913301</v>
      </c>
      <c r="P65" s="9">
        <v>2.7121140680594902</v>
      </c>
      <c r="Q65" s="9">
        <v>5.52684486720596</v>
      </c>
      <c r="R65" s="9">
        <v>5.6275573670296204</v>
      </c>
      <c r="S65" s="9">
        <v>1.72653408942425</v>
      </c>
      <c r="T65" s="9">
        <v>0.86222527959170003</v>
      </c>
      <c r="U65" s="9">
        <v>-0.45865065204697703</v>
      </c>
      <c r="V65" s="10">
        <v>-0.56584132594365</v>
      </c>
    </row>
    <row r="66" spans="1:27" x14ac:dyDescent="0.25">
      <c r="A66" s="5" t="s">
        <v>72</v>
      </c>
      <c r="B66" s="6">
        <v>15.446666666666699</v>
      </c>
      <c r="C66" s="8">
        <v>16.36</v>
      </c>
      <c r="D66" s="8">
        <v>21.79</v>
      </c>
      <c r="E66" s="9">
        <v>2.8605784161584098</v>
      </c>
      <c r="F66" s="9">
        <v>2.9075865745706202</v>
      </c>
      <c r="G66" s="8">
        <v>1628.8855593333301</v>
      </c>
      <c r="H66" s="8">
        <v>1646.6999499999999</v>
      </c>
      <c r="I66" s="8">
        <v>2288.6303819999998</v>
      </c>
      <c r="J66" s="9">
        <v>2.2045586644297201</v>
      </c>
      <c r="K66" s="9">
        <v>3.3465822296744099</v>
      </c>
      <c r="L66" s="8">
        <f t="shared" si="0"/>
        <v>105.45223733275745</v>
      </c>
      <c r="M66" s="8">
        <v>100.65403117359401</v>
      </c>
      <c r="N66" s="8">
        <v>105.031224506654</v>
      </c>
      <c r="O66" s="9">
        <v>-0.63777567833084303</v>
      </c>
      <c r="P66" s="9">
        <v>0.42659211989746199</v>
      </c>
      <c r="Q66" s="9">
        <v>3.5663830775491498</v>
      </c>
      <c r="R66" s="9">
        <v>4.5236257754660798</v>
      </c>
      <c r="S66" s="9">
        <v>2.7397102466319798</v>
      </c>
      <c r="T66" s="9">
        <v>0.13570193011920301</v>
      </c>
      <c r="U66" s="9">
        <v>-6.0293793214038997E-3</v>
      </c>
      <c r="V66" s="10">
        <v>-8.4769074637946994E-3</v>
      </c>
    </row>
    <row r="67" spans="1:27" x14ac:dyDescent="0.25">
      <c r="A67" s="5" t="s">
        <v>73</v>
      </c>
      <c r="B67" s="6">
        <v>44.344380999999998</v>
      </c>
      <c r="C67" s="8">
        <v>46.773529000000003</v>
      </c>
      <c r="D67" s="8">
        <v>60.493594000000002</v>
      </c>
      <c r="E67" s="9">
        <v>2.9497513525492498</v>
      </c>
      <c r="F67" s="9">
        <v>2.6055670670243298</v>
      </c>
      <c r="G67" s="8">
        <v>76079.953513333297</v>
      </c>
      <c r="H67" s="8">
        <v>75480.316160000002</v>
      </c>
      <c r="I67" s="8">
        <v>93116.84418</v>
      </c>
      <c r="J67" s="9">
        <v>-0.68236372795390499</v>
      </c>
      <c r="K67" s="9">
        <v>2.12203343967452</v>
      </c>
      <c r="L67" s="8">
        <f t="shared" si="0"/>
        <v>1715.661641851158</v>
      </c>
      <c r="M67" s="8">
        <v>1613.7400314609599</v>
      </c>
      <c r="N67" s="8">
        <v>1539.2843774499499</v>
      </c>
      <c r="O67" s="9">
        <v>-3.5280464816909198</v>
      </c>
      <c r="P67" s="9">
        <v>-0.471254768305085</v>
      </c>
      <c r="Q67" s="9">
        <v>46.782400755856401</v>
      </c>
      <c r="R67" s="9">
        <v>15.070933693977899</v>
      </c>
      <c r="S67" s="9">
        <v>11.669492536137099</v>
      </c>
      <c r="T67" s="9">
        <v>-7.6355796882507896</v>
      </c>
      <c r="U67" s="9">
        <v>-2.1882828314447398</v>
      </c>
      <c r="V67" s="10">
        <v>1.1552947549663199</v>
      </c>
    </row>
    <row r="68" spans="1:27" x14ac:dyDescent="0.25">
      <c r="A68" s="5" t="s">
        <v>74</v>
      </c>
      <c r="B68" s="6">
        <v>56.996411000000002</v>
      </c>
      <c r="C68" s="8">
        <v>60.154657</v>
      </c>
      <c r="D68" s="8">
        <v>77.990655000000004</v>
      </c>
      <c r="E68" s="9">
        <v>2.7820931686545398</v>
      </c>
      <c r="F68" s="9">
        <v>2.6307095102430198</v>
      </c>
      <c r="G68" s="8">
        <v>59597.029366666698</v>
      </c>
      <c r="H68" s="8">
        <v>63678.371429999999</v>
      </c>
      <c r="I68" s="8">
        <v>90782.386780000001</v>
      </c>
      <c r="J68" s="9">
        <v>5.3440473898550804</v>
      </c>
      <c r="K68" s="9">
        <v>3.6098308973251201</v>
      </c>
      <c r="L68" s="8">
        <f t="shared" si="0"/>
        <v>1045.6277565734217</v>
      </c>
      <c r="M68" s="8">
        <v>1058.57758327838</v>
      </c>
      <c r="N68" s="8">
        <v>1164.0162116858701</v>
      </c>
      <c r="O68" s="9">
        <v>2.49260755664571</v>
      </c>
      <c r="P68" s="9">
        <v>0.95402379244429203</v>
      </c>
      <c r="Q68" s="9">
        <v>4.1721081491327601</v>
      </c>
      <c r="R68" s="9">
        <v>2.7640654859846201</v>
      </c>
      <c r="S68" s="9">
        <v>0.566666270073513</v>
      </c>
      <c r="T68" s="9">
        <v>1.8701847849884401</v>
      </c>
      <c r="U68" s="9">
        <v>-0.13531407940064999</v>
      </c>
      <c r="V68" s="10">
        <v>-1.03980018837544</v>
      </c>
    </row>
    <row r="69" spans="1:27" x14ac:dyDescent="0.25">
      <c r="A69" s="5" t="s">
        <v>75</v>
      </c>
      <c r="B69" s="6">
        <v>41.887467666666701</v>
      </c>
      <c r="C69" s="8">
        <v>44.716045000000001</v>
      </c>
      <c r="D69" s="8">
        <v>60.876809999999999</v>
      </c>
      <c r="E69" s="9">
        <v>3.6746038496956501</v>
      </c>
      <c r="F69" s="9">
        <v>3.1332847929594001</v>
      </c>
      <c r="G69" s="8">
        <v>39131.200153333302</v>
      </c>
      <c r="H69" s="8">
        <v>42478.584289999999</v>
      </c>
      <c r="I69" s="8">
        <v>77135.154720000006</v>
      </c>
      <c r="J69" s="9">
        <v>4.85985447686532</v>
      </c>
      <c r="K69" s="9">
        <v>6.1471240937868403</v>
      </c>
      <c r="L69" s="8">
        <f t="shared" si="0"/>
        <v>934.19827774580926</v>
      </c>
      <c r="M69" s="8">
        <v>949.96291129951203</v>
      </c>
      <c r="N69" s="8">
        <v>1267.0695905386599</v>
      </c>
      <c r="O69" s="9">
        <v>1.1432410476224499</v>
      </c>
      <c r="P69" s="9">
        <v>2.9222760691446399</v>
      </c>
      <c r="Q69" s="9">
        <v>4.0584009558087404</v>
      </c>
      <c r="R69" s="9">
        <v>4.4493139306513303</v>
      </c>
      <c r="S69" s="9">
        <v>0.40832887015589397</v>
      </c>
      <c r="T69" s="9">
        <v>2.0370962044213199</v>
      </c>
      <c r="U69" s="9">
        <v>-9.5083295315556704E-2</v>
      </c>
      <c r="V69" s="10">
        <v>-1.4422765373155699</v>
      </c>
      <c r="Y69" s="16"/>
    </row>
    <row r="70" spans="1:27" x14ac:dyDescent="0.25">
      <c r="A70" s="5" t="s">
        <v>76</v>
      </c>
      <c r="B70" s="6">
        <f>SUM(B71:B79)</f>
        <v>144.45787300000009</v>
      </c>
      <c r="C70" s="8">
        <v>152.563377</v>
      </c>
      <c r="D70" s="8">
        <v>199.144059</v>
      </c>
      <c r="E70" s="9">
        <v>2.7952728191210401</v>
      </c>
      <c r="F70" s="9">
        <v>2.70029856302365</v>
      </c>
      <c r="G70" s="8">
        <f>SUM(G71:G79)</f>
        <v>208742.18758733303</v>
      </c>
      <c r="H70" s="8">
        <v>208527.70540599999</v>
      </c>
      <c r="I70" s="8">
        <v>294587.40856499999</v>
      </c>
      <c r="J70" s="9">
        <v>-0.56849838052236401</v>
      </c>
      <c r="K70" s="9">
        <v>3.5154183334160201</v>
      </c>
      <c r="L70" s="8">
        <f t="shared" si="0"/>
        <v>1445.0038841935109</v>
      </c>
      <c r="M70" s="8">
        <v>1366.82675427406</v>
      </c>
      <c r="N70" s="8">
        <v>1479.2678729371501</v>
      </c>
      <c r="O70" s="9">
        <v>-3.2723014467429001</v>
      </c>
      <c r="P70" s="9">
        <v>0.79368782934174897</v>
      </c>
      <c r="Q70" s="36" t="s">
        <v>13</v>
      </c>
      <c r="R70" s="36" t="s">
        <v>13</v>
      </c>
      <c r="S70" s="36" t="s">
        <v>13</v>
      </c>
      <c r="T70" s="36" t="s">
        <v>13</v>
      </c>
      <c r="U70" s="36" t="s">
        <v>13</v>
      </c>
      <c r="V70" s="33" t="s">
        <v>13</v>
      </c>
    </row>
    <row r="71" spans="1:27" x14ac:dyDescent="0.25">
      <c r="A71" s="5" t="s">
        <v>77</v>
      </c>
      <c r="B71" s="6">
        <v>31.435161666666701</v>
      </c>
      <c r="C71" s="8">
        <v>33.643662999999997</v>
      </c>
      <c r="D71" s="8">
        <v>46.887447999999999</v>
      </c>
      <c r="E71" s="9">
        <v>3.5687674328887402</v>
      </c>
      <c r="F71" s="9">
        <v>3.3749546742798602</v>
      </c>
      <c r="G71" s="8">
        <v>108654.81313333299</v>
      </c>
      <c r="H71" s="8">
        <v>108760.6735</v>
      </c>
      <c r="I71" s="8">
        <v>148952.9877</v>
      </c>
      <c r="J71" s="9">
        <v>-1.93130977555054</v>
      </c>
      <c r="K71" s="9">
        <v>3.19478083835922</v>
      </c>
      <c r="L71" s="8">
        <f t="shared" ref="L71:L96" si="1">G71/B71</f>
        <v>3456.4738137977724</v>
      </c>
      <c r="M71" s="8">
        <v>3232.7239010805702</v>
      </c>
      <c r="N71" s="8">
        <v>3176.8201097231799</v>
      </c>
      <c r="O71" s="9">
        <v>-5.3105558217666902</v>
      </c>
      <c r="P71" s="9">
        <v>-0.17429157428735501</v>
      </c>
      <c r="Q71" s="9">
        <v>24.526549571593801</v>
      </c>
      <c r="R71" s="9">
        <v>7.1757274511850699</v>
      </c>
      <c r="S71" s="9">
        <v>10.9145990463257</v>
      </c>
      <c r="T71" s="9">
        <v>-0.80971743163481502</v>
      </c>
      <c r="U71" s="9">
        <v>-0.15952637065799199</v>
      </c>
      <c r="V71" s="10">
        <v>0.39307177244414199</v>
      </c>
      <c r="AA71" s="11"/>
    </row>
    <row r="72" spans="1:27" x14ac:dyDescent="0.25">
      <c r="A72" s="5" t="s">
        <v>78</v>
      </c>
      <c r="B72" s="6">
        <v>1.966016</v>
      </c>
      <c r="C72" s="8">
        <v>1.9715640000000001</v>
      </c>
      <c r="D72" s="8">
        <v>1.9467859999999999</v>
      </c>
      <c r="E72" s="9">
        <v>0.22115843219443501</v>
      </c>
      <c r="F72" s="9">
        <v>-0.12639334361940199</v>
      </c>
      <c r="G72" s="8">
        <v>2421.325922</v>
      </c>
      <c r="H72" s="8">
        <v>2384.5932480000001</v>
      </c>
      <c r="I72" s="8">
        <v>3172.021389</v>
      </c>
      <c r="J72" s="9">
        <v>-0.35063294688146801</v>
      </c>
      <c r="K72" s="9">
        <v>2.8945044060495499</v>
      </c>
      <c r="L72" s="8">
        <f t="shared" si="1"/>
        <v>1231.5901406702692</v>
      </c>
      <c r="M72" s="8">
        <v>1209.4931982933299</v>
      </c>
      <c r="N72" s="8">
        <v>1629.3631601008001</v>
      </c>
      <c r="O72" s="9">
        <v>-0.570529604746839</v>
      </c>
      <c r="P72" s="9">
        <v>3.0247207954174198</v>
      </c>
      <c r="Q72" s="9">
        <v>5.0377803826323397</v>
      </c>
      <c r="R72" s="9">
        <v>4.3813038075792798</v>
      </c>
      <c r="S72" s="9">
        <v>2.0800911601632102</v>
      </c>
      <c r="T72" s="9">
        <v>-0.18181226726057301</v>
      </c>
      <c r="U72" s="9">
        <v>-1.68985907627263</v>
      </c>
      <c r="V72" s="10">
        <v>-0.92588051250608305</v>
      </c>
    </row>
    <row r="73" spans="1:27" x14ac:dyDescent="0.25">
      <c r="A73" s="5" t="s">
        <v>79</v>
      </c>
      <c r="B73" s="6">
        <v>26.3190666666667</v>
      </c>
      <c r="C73" s="8">
        <v>27.596827000000001</v>
      </c>
      <c r="D73" s="8">
        <v>34.059435000000001</v>
      </c>
      <c r="E73" s="9">
        <v>2.5105546308698399</v>
      </c>
      <c r="F73" s="9">
        <v>2.1263543136928602</v>
      </c>
      <c r="G73" s="8">
        <v>13251.1831933333</v>
      </c>
      <c r="H73" s="8">
        <v>14019.42921</v>
      </c>
      <c r="I73" s="8">
        <v>20147.602080000001</v>
      </c>
      <c r="J73" s="9">
        <v>3.6490948470526701</v>
      </c>
      <c r="K73" s="9">
        <v>3.6929674822028198</v>
      </c>
      <c r="L73" s="8">
        <f t="shared" si="1"/>
        <v>503.4822610224254</v>
      </c>
      <c r="M73" s="8">
        <v>508.00873629421199</v>
      </c>
      <c r="N73" s="8">
        <v>591.54246334385698</v>
      </c>
      <c r="O73" s="9">
        <v>1.1106565760790299</v>
      </c>
      <c r="P73" s="9">
        <v>1.5339949996628</v>
      </c>
      <c r="Q73" s="9">
        <v>7.1878697414575097</v>
      </c>
      <c r="R73" s="9">
        <v>5.8102945454603798</v>
      </c>
      <c r="S73" s="9">
        <v>0.70484747598895703</v>
      </c>
      <c r="T73" s="9">
        <v>1.274422169887</v>
      </c>
      <c r="U73" s="9">
        <v>-0.56646198687692095</v>
      </c>
      <c r="V73" s="10">
        <v>0.45206668493322799</v>
      </c>
    </row>
    <row r="74" spans="1:27" x14ac:dyDescent="0.25">
      <c r="A74" s="5" t="s">
        <v>80</v>
      </c>
      <c r="B74" s="6">
        <v>20.516168666666701</v>
      </c>
      <c r="C74" s="8">
        <v>21.905190000000001</v>
      </c>
      <c r="D74" s="8">
        <v>30.205776</v>
      </c>
      <c r="E74" s="9">
        <v>3.3640173727414999</v>
      </c>
      <c r="F74" s="9">
        <v>3.2652729484385499</v>
      </c>
      <c r="G74" s="8">
        <v>7204.9407959999999</v>
      </c>
      <c r="H74" s="8">
        <v>7401.76487</v>
      </c>
      <c r="I74" s="8">
        <v>11040.441510000001</v>
      </c>
      <c r="J74" s="9">
        <v>2.7311540170577899</v>
      </c>
      <c r="K74" s="9">
        <v>4.0794804549099597</v>
      </c>
      <c r="L74" s="8">
        <f t="shared" si="1"/>
        <v>351.18354274919301</v>
      </c>
      <c r="M74" s="8">
        <v>337.900053366348</v>
      </c>
      <c r="N74" s="8">
        <v>365.50762708430301</v>
      </c>
      <c r="O74" s="9">
        <v>-0.61226660086319795</v>
      </c>
      <c r="P74" s="9">
        <v>0.78846206786085105</v>
      </c>
      <c r="Q74" s="9">
        <v>12.761096636747499</v>
      </c>
      <c r="R74" s="9">
        <v>5.4216482625129698</v>
      </c>
      <c r="S74" s="9">
        <v>-2.2981904987547201</v>
      </c>
      <c r="T74" s="9">
        <v>-2.8656649136089798</v>
      </c>
      <c r="U74" s="9">
        <v>-1.8638640352223199</v>
      </c>
      <c r="V74" s="10">
        <v>-2.6257799059210698</v>
      </c>
    </row>
    <row r="75" spans="1:27" x14ac:dyDescent="0.25">
      <c r="A75" s="5" t="s">
        <v>81</v>
      </c>
      <c r="B75" s="6">
        <v>29.325375666666702</v>
      </c>
      <c r="C75" s="8">
        <v>30.888766</v>
      </c>
      <c r="D75" s="8">
        <v>39.902138000000001</v>
      </c>
      <c r="E75" s="9">
        <v>2.66695276592006</v>
      </c>
      <c r="F75" s="9">
        <v>2.5934325893111301</v>
      </c>
      <c r="G75" s="8">
        <v>17912.003199999999</v>
      </c>
      <c r="H75" s="8">
        <v>18513.4182</v>
      </c>
      <c r="I75" s="8">
        <v>30873.407360000001</v>
      </c>
      <c r="J75" s="9">
        <v>2.21981714227997</v>
      </c>
      <c r="K75" s="9">
        <v>5.2470169110904603</v>
      </c>
      <c r="L75" s="8">
        <f t="shared" si="1"/>
        <v>610.80217363967313</v>
      </c>
      <c r="M75" s="8">
        <v>599.35764996244905</v>
      </c>
      <c r="N75" s="8">
        <v>773.72814860196195</v>
      </c>
      <c r="O75" s="9">
        <v>-0.435520497681052</v>
      </c>
      <c r="P75" s="9">
        <v>2.5865050567143202</v>
      </c>
      <c r="Q75" s="9">
        <v>8.3190712104217699</v>
      </c>
      <c r="R75" s="9">
        <v>4.7071162966672198</v>
      </c>
      <c r="S75" s="9">
        <v>4.1966593975992996</v>
      </c>
      <c r="T75" s="9">
        <v>1.32909305490934</v>
      </c>
      <c r="U75" s="9">
        <v>-0.26848056341775001</v>
      </c>
      <c r="V75" s="10">
        <v>0.266393880123239</v>
      </c>
    </row>
    <row r="76" spans="1:27" x14ac:dyDescent="0.25">
      <c r="A76" s="5" t="s">
        <v>82</v>
      </c>
      <c r="B76" s="6">
        <v>2.5816620000000001</v>
      </c>
      <c r="C76" s="8">
        <v>2.6787390000000002</v>
      </c>
      <c r="D76" s="8">
        <v>3.1911830000000001</v>
      </c>
      <c r="E76" s="9">
        <v>1.94680105003104</v>
      </c>
      <c r="F76" s="9">
        <v>1.7658655849532201</v>
      </c>
      <c r="G76" s="8">
        <v>10944.18939</v>
      </c>
      <c r="H76" s="8">
        <v>10484.424590000001</v>
      </c>
      <c r="I76" s="8">
        <v>13684.288979999999</v>
      </c>
      <c r="J76" s="9">
        <v>-1.63437810076554</v>
      </c>
      <c r="K76" s="9">
        <v>2.6993662610601499</v>
      </c>
      <c r="L76" s="8">
        <f t="shared" si="1"/>
        <v>4239.2030366484842</v>
      </c>
      <c r="M76" s="8">
        <v>3913.9403241599898</v>
      </c>
      <c r="N76" s="8">
        <v>4288.1555147417102</v>
      </c>
      <c r="O76" s="9">
        <v>-3.5127920777416999</v>
      </c>
      <c r="P76" s="9">
        <v>0.91730234960527601</v>
      </c>
      <c r="Q76" s="9">
        <v>4.6488775416961401</v>
      </c>
      <c r="R76" s="9">
        <v>4.4606593426561796</v>
      </c>
      <c r="S76" s="9">
        <v>2.4664097339236002</v>
      </c>
      <c r="T76" s="9">
        <v>-0.26649258654210001</v>
      </c>
      <c r="U76" s="9">
        <v>-0.21887202088788399</v>
      </c>
      <c r="V76" s="10">
        <v>-0.587737055102178</v>
      </c>
    </row>
    <row r="77" spans="1:27" x14ac:dyDescent="0.25">
      <c r="A77" s="5" t="s">
        <v>83</v>
      </c>
      <c r="B77" s="6">
        <v>1.0958829999999999</v>
      </c>
      <c r="C77" s="8">
        <v>1.112741</v>
      </c>
      <c r="D77" s="8">
        <v>1.1803650000000001</v>
      </c>
      <c r="E77" s="9">
        <v>0.82900468967392904</v>
      </c>
      <c r="F77" s="9">
        <v>0.59171749122621797</v>
      </c>
      <c r="G77" s="8">
        <v>4281.7676860000001</v>
      </c>
      <c r="H77" s="8">
        <v>4265.3961179999997</v>
      </c>
      <c r="I77" s="8">
        <v>5188.9343259999996</v>
      </c>
      <c r="J77" s="9">
        <v>0.52655768081897303</v>
      </c>
      <c r="K77" s="9">
        <v>1.97926569015507</v>
      </c>
      <c r="L77" s="8">
        <f t="shared" si="1"/>
        <v>3907.1394355054331</v>
      </c>
      <c r="M77" s="8">
        <v>3833.2335359261501</v>
      </c>
      <c r="N77" s="8">
        <v>4396.0421784786904</v>
      </c>
      <c r="O77" s="9">
        <v>-0.29996032370429598</v>
      </c>
      <c r="P77" s="9">
        <v>1.37938612992654</v>
      </c>
      <c r="Q77" s="9">
        <v>5.0366183340716102</v>
      </c>
      <c r="R77" s="9">
        <v>4.6518316920325802</v>
      </c>
      <c r="S77" s="9">
        <v>1.0402674841711199</v>
      </c>
      <c r="T77" s="9">
        <v>-0.43984673153509801</v>
      </c>
      <c r="U77" s="9">
        <v>-0.47133963985323002</v>
      </c>
      <c r="V77" s="10">
        <v>-0.49994080096390497</v>
      </c>
    </row>
    <row r="78" spans="1:27" x14ac:dyDescent="0.25">
      <c r="A78" s="5" t="s">
        <v>84</v>
      </c>
      <c r="B78" s="6">
        <v>16.933885</v>
      </c>
      <c r="C78" s="8">
        <v>17.935659000000001</v>
      </c>
      <c r="D78" s="8">
        <v>23.78698</v>
      </c>
      <c r="E78" s="9">
        <v>2.9535961479355599</v>
      </c>
      <c r="F78" s="9">
        <v>2.8637130504095598</v>
      </c>
      <c r="G78" s="8">
        <v>23687.278750000001</v>
      </c>
      <c r="H78" s="8">
        <v>23666.095730000001</v>
      </c>
      <c r="I78" s="8">
        <v>33571.933749999997</v>
      </c>
      <c r="J78" s="9">
        <v>1.75946894833874</v>
      </c>
      <c r="K78" s="9">
        <v>3.5583146772151899</v>
      </c>
      <c r="L78" s="8">
        <f t="shared" si="1"/>
        <v>1398.8094728409931</v>
      </c>
      <c r="M78" s="8">
        <v>1319.4996476014601</v>
      </c>
      <c r="N78" s="8">
        <v>1411.3575472800701</v>
      </c>
      <c r="O78" s="9">
        <v>-1.15986934335053</v>
      </c>
      <c r="P78" s="9">
        <v>0.67526400341510995</v>
      </c>
      <c r="Q78" s="9">
        <v>11.0055958283622</v>
      </c>
      <c r="R78" s="9">
        <v>5.1865880413159298</v>
      </c>
      <c r="S78" s="9">
        <v>5.3234951837944902</v>
      </c>
      <c r="T78" s="9">
        <v>0.98993769434943002</v>
      </c>
      <c r="U78" s="9">
        <v>-0.65258992709769104</v>
      </c>
      <c r="V78" s="10">
        <v>1.0382524532801101</v>
      </c>
    </row>
    <row r="79" spans="1:27" x14ac:dyDescent="0.25">
      <c r="A79" s="5" t="s">
        <v>85</v>
      </c>
      <c r="B79" s="6">
        <v>14.2846543333333</v>
      </c>
      <c r="C79" s="8">
        <v>14.830228</v>
      </c>
      <c r="D79" s="8">
        <v>17.983948000000002</v>
      </c>
      <c r="E79" s="9">
        <v>1.63125826241866</v>
      </c>
      <c r="F79" s="9">
        <v>1.9468288094558699</v>
      </c>
      <c r="G79" s="8">
        <v>20384.685516666701</v>
      </c>
      <c r="H79" s="8">
        <v>19031.909940000001</v>
      </c>
      <c r="I79" s="8">
        <v>27955.79147</v>
      </c>
      <c r="J79" s="9">
        <v>-1.2063807858710101</v>
      </c>
      <c r="K79" s="9">
        <v>3.9199530454598501</v>
      </c>
      <c r="L79" s="8">
        <f t="shared" si="1"/>
        <v>1427.0338673228482</v>
      </c>
      <c r="M79" s="8">
        <v>1283.31876893599</v>
      </c>
      <c r="N79" s="8">
        <v>1554.48578198736</v>
      </c>
      <c r="O79" s="9">
        <v>-2.7920928037343402</v>
      </c>
      <c r="P79" s="9">
        <v>1.9354444459394</v>
      </c>
      <c r="Q79" s="9">
        <v>59.616210749616499</v>
      </c>
      <c r="R79" s="9">
        <v>6.3324764139631098</v>
      </c>
      <c r="S79" s="8">
        <v>12.815709330897599</v>
      </c>
      <c r="T79" s="8">
        <v>-3.4577559294749598</v>
      </c>
      <c r="U79" s="9">
        <v>-1.35185771066952</v>
      </c>
      <c r="V79" s="10">
        <v>2.26880744610003</v>
      </c>
    </row>
    <row r="80" spans="1:27" x14ac:dyDescent="0.25">
      <c r="A80" s="5" t="s">
        <v>86</v>
      </c>
      <c r="B80" s="6">
        <f>SUM(B81:B96)</f>
        <v>393.86802066666706</v>
      </c>
      <c r="C80" s="8">
        <v>414.70591400000001</v>
      </c>
      <c r="D80" s="8">
        <v>532.30376100000001</v>
      </c>
      <c r="E80" s="9">
        <v>2.6296544158185702</v>
      </c>
      <c r="F80" s="9">
        <v>2.5278689434488699</v>
      </c>
      <c r="G80" s="8">
        <f>SUM(G81:G96)</f>
        <v>731719.733114667</v>
      </c>
      <c r="H80" s="8">
        <v>743776.17850699998</v>
      </c>
      <c r="I80" s="8">
        <v>1077251.931268</v>
      </c>
      <c r="J80" s="9">
        <v>1.04861073025486</v>
      </c>
      <c r="K80" s="9">
        <v>3.7737478119889798</v>
      </c>
      <c r="L80" s="8">
        <f t="shared" si="1"/>
        <v>1857.7789886981607</v>
      </c>
      <c r="M80" s="8">
        <v>1793.50270492405</v>
      </c>
      <c r="N80" s="8">
        <v>2023.7541234806299</v>
      </c>
      <c r="O80" s="9">
        <v>-1.5405329917198001</v>
      </c>
      <c r="P80" s="9">
        <v>1.2151611862988301</v>
      </c>
      <c r="Q80" s="36" t="s">
        <v>13</v>
      </c>
      <c r="R80" s="36" t="s">
        <v>13</v>
      </c>
      <c r="S80" s="36" t="s">
        <v>13</v>
      </c>
      <c r="T80" s="36" t="s">
        <v>13</v>
      </c>
      <c r="U80" s="36" t="s">
        <v>13</v>
      </c>
      <c r="V80" s="33" t="s">
        <v>13</v>
      </c>
    </row>
    <row r="81" spans="1:22" x14ac:dyDescent="0.25">
      <c r="A81" s="5" t="s">
        <v>87</v>
      </c>
      <c r="B81" s="6">
        <v>12.4392283333333</v>
      </c>
      <c r="C81" s="8">
        <v>13.306952000000001</v>
      </c>
      <c r="D81" s="8">
        <v>18.423269000000001</v>
      </c>
      <c r="E81" s="9">
        <v>3.4808419883256798</v>
      </c>
      <c r="F81" s="9">
        <v>3.3067764792992</v>
      </c>
      <c r="G81" s="8">
        <v>14013.2134766667</v>
      </c>
      <c r="H81" s="8">
        <v>15247.61772</v>
      </c>
      <c r="I81" s="8">
        <v>27023.839950000001</v>
      </c>
      <c r="J81" s="9">
        <v>5.0815384002708601</v>
      </c>
      <c r="K81" s="9">
        <v>5.8898922805218996</v>
      </c>
      <c r="L81" s="8">
        <f t="shared" si="1"/>
        <v>1126.5339859640333</v>
      </c>
      <c r="M81" s="8">
        <v>1145.8384850264699</v>
      </c>
      <c r="N81" s="8">
        <v>1466.8319693969599</v>
      </c>
      <c r="O81" s="9">
        <v>1.5468529064788199</v>
      </c>
      <c r="P81" s="9">
        <v>2.50043210063795</v>
      </c>
      <c r="Q81" s="9">
        <v>0.78269395051813195</v>
      </c>
      <c r="R81" s="9">
        <v>2.5797767823512401</v>
      </c>
      <c r="S81" s="46">
        <v>1.2922258270603</v>
      </c>
      <c r="T81" s="46">
        <v>-1.1171412908009</v>
      </c>
      <c r="U81" s="9">
        <v>-1.0196667132900099</v>
      </c>
      <c r="V81" s="10">
        <v>0.44486912489241098</v>
      </c>
    </row>
    <row r="82" spans="1:22" x14ac:dyDescent="0.25">
      <c r="A82" s="5" t="s">
        <v>88</v>
      </c>
      <c r="B82" s="6">
        <v>1.8799193333333299</v>
      </c>
      <c r="C82" s="8">
        <v>1.9762820000000001</v>
      </c>
      <c r="D82" s="8">
        <v>2.548149</v>
      </c>
      <c r="E82" s="9">
        <v>2.4997247848040902</v>
      </c>
      <c r="F82" s="9">
        <v>2.5740705530758601</v>
      </c>
      <c r="G82" s="8">
        <v>1252.7292966666701</v>
      </c>
      <c r="H82" s="8">
        <v>1291.18073</v>
      </c>
      <c r="I82" s="8">
        <v>1862.5711200000001</v>
      </c>
      <c r="J82" s="9">
        <v>3.6510263994742602</v>
      </c>
      <c r="K82" s="9">
        <v>3.7319597572504901</v>
      </c>
      <c r="L82" s="8">
        <f t="shared" si="1"/>
        <v>666.37396320906271</v>
      </c>
      <c r="M82" s="8">
        <v>653.33830394650204</v>
      </c>
      <c r="N82" s="8">
        <v>730.95063122289901</v>
      </c>
      <c r="O82" s="9">
        <v>1.12322410336936</v>
      </c>
      <c r="P82" s="9">
        <v>1.12883226524143</v>
      </c>
      <c r="Q82" s="9">
        <v>1.7390567983787399</v>
      </c>
      <c r="R82" s="9">
        <v>2.77169328016782</v>
      </c>
      <c r="S82" s="46">
        <v>0.339638136457587</v>
      </c>
      <c r="T82" s="46">
        <v>-1.3017955633177301</v>
      </c>
      <c r="U82" s="9">
        <v>-2.4110693992426402</v>
      </c>
      <c r="V82" s="10">
        <v>0.24231163890495699</v>
      </c>
    </row>
    <row r="83" spans="1:22" x14ac:dyDescent="0.25">
      <c r="A83" s="5" t="s">
        <v>89</v>
      </c>
      <c r="B83" s="6">
        <v>20.2887226666667</v>
      </c>
      <c r="C83" s="8">
        <v>21.385539999999999</v>
      </c>
      <c r="D83" s="8">
        <v>26.912226</v>
      </c>
      <c r="E83" s="9">
        <v>2.8169464297659799</v>
      </c>
      <c r="F83" s="9">
        <v>2.3252796022968898</v>
      </c>
      <c r="G83" s="8">
        <v>14856.0880033333</v>
      </c>
      <c r="H83" s="8">
        <v>15923.720359999999</v>
      </c>
      <c r="I83" s="8">
        <v>22767.158510000001</v>
      </c>
      <c r="J83" s="9">
        <v>5.3108209213990696</v>
      </c>
      <c r="K83" s="9">
        <v>3.63976722697597</v>
      </c>
      <c r="L83" s="8">
        <f t="shared" si="1"/>
        <v>732.23377574878418</v>
      </c>
      <c r="M83" s="8">
        <v>744.60221065261896</v>
      </c>
      <c r="N83" s="8">
        <v>845.97827433524105</v>
      </c>
      <c r="O83" s="9">
        <v>2.42554810099973</v>
      </c>
      <c r="P83" s="9">
        <v>1.2846166947093001</v>
      </c>
      <c r="Q83" s="9">
        <v>0.666996449301549</v>
      </c>
      <c r="R83" s="9">
        <v>2.3199338545816901</v>
      </c>
      <c r="S83" s="46">
        <v>1.0325772308615899</v>
      </c>
      <c r="T83" s="46">
        <v>-1.17582143101047</v>
      </c>
      <c r="U83" s="9">
        <v>-2.2359250760372</v>
      </c>
      <c r="V83" s="10">
        <v>-1.59691997278454</v>
      </c>
    </row>
    <row r="84" spans="1:22" x14ac:dyDescent="0.25">
      <c r="A84" s="5" t="s">
        <v>90</v>
      </c>
      <c r="B84" s="6">
        <v>0.57582233333333299</v>
      </c>
      <c r="C84" s="8">
        <v>0.59060400000000002</v>
      </c>
      <c r="D84" s="8">
        <v>0.65792700000000004</v>
      </c>
      <c r="E84" s="9">
        <v>1.32912189844183</v>
      </c>
      <c r="F84" s="9">
        <v>1.08532984169378</v>
      </c>
      <c r="G84" s="8">
        <v>1809.38498166667</v>
      </c>
      <c r="H84" s="8">
        <v>1797.565699</v>
      </c>
      <c r="I84" s="8">
        <v>2950.423002</v>
      </c>
      <c r="J84" s="9">
        <v>1.2679074298565001</v>
      </c>
      <c r="K84" s="9">
        <v>5.0799727016333396</v>
      </c>
      <c r="L84" s="8">
        <f t="shared" si="1"/>
        <v>3142.2625989382218</v>
      </c>
      <c r="M84" s="8">
        <v>3043.6056968797998</v>
      </c>
      <c r="N84" s="8">
        <v>4484.4230469337799</v>
      </c>
      <c r="O84" s="9">
        <v>-6.0411525767178897E-2</v>
      </c>
      <c r="P84" s="9">
        <v>3.9517533020819302</v>
      </c>
      <c r="Q84" s="9">
        <v>0.69717652795542295</v>
      </c>
      <c r="R84" s="9">
        <v>1.51531818901256</v>
      </c>
      <c r="S84" s="46">
        <v>1.3282847858014499</v>
      </c>
      <c r="T84" s="46">
        <v>-7.6210950889932197E-2</v>
      </c>
      <c r="U84" s="9">
        <v>-0.72828141808157798</v>
      </c>
      <c r="V84" s="10">
        <v>0.45660237901232698</v>
      </c>
    </row>
    <row r="85" spans="1:22" x14ac:dyDescent="0.25">
      <c r="A85" s="5" t="s">
        <v>91</v>
      </c>
      <c r="B85" s="6">
        <v>26.869841666666701</v>
      </c>
      <c r="C85" s="8">
        <v>28.100501999999999</v>
      </c>
      <c r="D85" s="8">
        <v>34.580499000000003</v>
      </c>
      <c r="E85" s="9">
        <v>2.36046672092756</v>
      </c>
      <c r="F85" s="9">
        <v>2.09670301638198</v>
      </c>
      <c r="G85" s="8">
        <v>58529.966990000001</v>
      </c>
      <c r="H85" s="8">
        <v>62149.959560000003</v>
      </c>
      <c r="I85" s="8">
        <v>90277.580260000002</v>
      </c>
      <c r="J85" s="9">
        <v>5.2365932459568398</v>
      </c>
      <c r="K85" s="9">
        <v>3.80395624907788</v>
      </c>
      <c r="L85" s="8">
        <f t="shared" si="1"/>
        <v>2178.277330997792</v>
      </c>
      <c r="M85" s="8">
        <v>2211.70282153678</v>
      </c>
      <c r="N85" s="8">
        <v>2610.6500157791202</v>
      </c>
      <c r="O85" s="9">
        <v>2.8098020819606901</v>
      </c>
      <c r="P85" s="9">
        <v>1.67219232576192</v>
      </c>
      <c r="Q85" s="9">
        <v>0.75202541476666596</v>
      </c>
      <c r="R85" s="9">
        <v>1.1319208322571099</v>
      </c>
      <c r="S85" s="46">
        <v>0.26422643782484401</v>
      </c>
      <c r="T85" s="46">
        <v>1.9888920378719801</v>
      </c>
      <c r="U85" s="9">
        <v>-7.1260524376293197E-2</v>
      </c>
      <c r="V85" s="10">
        <v>0.10379230744814701</v>
      </c>
    </row>
    <row r="86" spans="1:22" x14ac:dyDescent="0.25">
      <c r="A86" s="5" t="s">
        <v>92</v>
      </c>
      <c r="B86" s="6">
        <v>2.1334566666666701</v>
      </c>
      <c r="C86" s="8">
        <v>2.213905</v>
      </c>
      <c r="D86" s="8">
        <v>2.589852</v>
      </c>
      <c r="E86" s="9">
        <v>2.0139804740407601</v>
      </c>
      <c r="F86" s="9">
        <v>1.5807924567893901</v>
      </c>
      <c r="G86" s="8">
        <v>1587.0594579999999</v>
      </c>
      <c r="H86" s="8">
        <v>1644.1907880000001</v>
      </c>
      <c r="I86" s="8">
        <v>2590.2051929999998</v>
      </c>
      <c r="J86" s="9">
        <v>3.1755182391469501</v>
      </c>
      <c r="K86" s="9">
        <v>4.6497501760004001</v>
      </c>
      <c r="L86" s="8">
        <f t="shared" si="1"/>
        <v>743.89111473242826</v>
      </c>
      <c r="M86" s="8">
        <v>742.66546577201802</v>
      </c>
      <c r="N86" s="8">
        <v>1000.13637574657</v>
      </c>
      <c r="O86" s="9">
        <v>1.1386064534573801</v>
      </c>
      <c r="P86" s="9">
        <v>3.0211988359083501</v>
      </c>
      <c r="Q86" s="9">
        <v>6.9777170538754003</v>
      </c>
      <c r="R86" s="9">
        <v>5.4819787242643203</v>
      </c>
      <c r="S86" s="46">
        <v>-0.731527604753901</v>
      </c>
      <c r="T86" s="46">
        <v>2.31905404007859E-2</v>
      </c>
      <c r="U86" s="9">
        <v>-1.7084190434467701</v>
      </c>
      <c r="V86" s="10">
        <v>-0.62187978080985296</v>
      </c>
    </row>
    <row r="87" spans="1:22" x14ac:dyDescent="0.25">
      <c r="A87" s="5" t="s">
        <v>93</v>
      </c>
      <c r="B87" s="6">
        <v>28.719537666666699</v>
      </c>
      <c r="C87" s="8">
        <v>29.974914999999999</v>
      </c>
      <c r="D87" s="8">
        <v>36.849344000000002</v>
      </c>
      <c r="E87" s="9">
        <v>2.1904567368804999</v>
      </c>
      <c r="F87" s="9">
        <v>2.08623335108802</v>
      </c>
      <c r="G87" s="8">
        <v>59919.569653333303</v>
      </c>
      <c r="H87" s="8">
        <v>64105.941769999998</v>
      </c>
      <c r="I87" s="8">
        <v>99262.313840000003</v>
      </c>
      <c r="J87" s="9">
        <v>4.5106719595837497</v>
      </c>
      <c r="K87" s="9">
        <v>4.4692822645701096</v>
      </c>
      <c r="L87" s="8">
        <f t="shared" si="1"/>
        <v>2086.3695770032846</v>
      </c>
      <c r="M87" s="8">
        <v>2138.6529960134999</v>
      </c>
      <c r="N87" s="8">
        <v>2693.7335394627398</v>
      </c>
      <c r="O87" s="9">
        <v>2.2704813118482599</v>
      </c>
      <c r="P87" s="9">
        <v>2.33434894721452</v>
      </c>
      <c r="Q87" s="9">
        <v>10.9732138097804</v>
      </c>
      <c r="R87" s="9">
        <v>9.9662866234192702</v>
      </c>
      <c r="S87" s="46">
        <v>-0.52760871862291803</v>
      </c>
      <c r="T87" s="46">
        <v>-0.51324735281855804</v>
      </c>
      <c r="U87" s="9">
        <v>-0.76700219992657004</v>
      </c>
      <c r="V87" s="10">
        <v>-0.180086983593153</v>
      </c>
    </row>
    <row r="88" spans="1:22" x14ac:dyDescent="0.25">
      <c r="A88" s="5" t="s">
        <v>94</v>
      </c>
      <c r="B88" s="6">
        <v>12.189757</v>
      </c>
      <c r="C88" s="8">
        <v>12.878126</v>
      </c>
      <c r="D88" s="8">
        <v>16.915261000000001</v>
      </c>
      <c r="E88" s="9">
        <v>2.7763020138270602</v>
      </c>
      <c r="F88" s="9">
        <v>2.76437927723134</v>
      </c>
      <c r="G88" s="8">
        <v>11822.1883766667</v>
      </c>
      <c r="H88" s="8">
        <v>12498.021129999999</v>
      </c>
      <c r="I88" s="8">
        <v>19131.95419</v>
      </c>
      <c r="J88" s="9">
        <v>6.4033763436794198</v>
      </c>
      <c r="K88" s="9">
        <v>4.3498448720519196</v>
      </c>
      <c r="L88" s="8">
        <f t="shared" si="1"/>
        <v>969.84610740531571</v>
      </c>
      <c r="M88" s="8">
        <v>970.48445790948199</v>
      </c>
      <c r="N88" s="8">
        <v>1131.0469398018699</v>
      </c>
      <c r="O88" s="9">
        <v>3.5290959674384701</v>
      </c>
      <c r="P88" s="9">
        <v>1.54281630071778</v>
      </c>
      <c r="Q88" s="9">
        <v>8.9658113264896997</v>
      </c>
      <c r="R88" s="9">
        <v>6.5719963931525598</v>
      </c>
      <c r="S88" s="46">
        <v>-1.98995729507223</v>
      </c>
      <c r="T88" s="46">
        <v>-1.12395706688528E-2</v>
      </c>
      <c r="U88" s="9">
        <v>-0.71663863279452</v>
      </c>
      <c r="V88" s="10">
        <v>-0.76004692020760201</v>
      </c>
    </row>
    <row r="89" spans="1:22" x14ac:dyDescent="0.25">
      <c r="A89" s="5" t="s">
        <v>95</v>
      </c>
      <c r="B89" s="6">
        <v>4.9402893333333298</v>
      </c>
      <c r="C89" s="8">
        <v>5.2142670000000004</v>
      </c>
      <c r="D89" s="8">
        <v>6.8014450000000002</v>
      </c>
      <c r="E89" s="9">
        <v>2.6105057448109901</v>
      </c>
      <c r="F89" s="9">
        <v>2.6929884754967</v>
      </c>
      <c r="G89" s="8">
        <v>3155.2456223333302</v>
      </c>
      <c r="H89" s="8">
        <v>3143.1567669999999</v>
      </c>
      <c r="I89" s="8">
        <v>4211.6498949999996</v>
      </c>
      <c r="J89" s="9">
        <v>-0.78286405448142504</v>
      </c>
      <c r="K89" s="9">
        <v>2.96950428768021</v>
      </c>
      <c r="L89" s="8">
        <f t="shared" si="1"/>
        <v>638.67628178052712</v>
      </c>
      <c r="M89" s="8">
        <v>602.79935166342602</v>
      </c>
      <c r="N89" s="8">
        <v>619.22869257929699</v>
      </c>
      <c r="O89" s="9">
        <v>-3.30703934715185</v>
      </c>
      <c r="P89" s="46">
        <v>0.26926454891269502</v>
      </c>
      <c r="Q89" s="9">
        <v>17.542071341746901</v>
      </c>
      <c r="R89" s="9">
        <v>17.1301390592659</v>
      </c>
      <c r="S89" s="46">
        <v>3.39691039578189</v>
      </c>
      <c r="T89" s="46">
        <v>-5.5720928106615997</v>
      </c>
      <c r="U89" s="9">
        <v>-3.2938739464632398</v>
      </c>
      <c r="V89" s="10">
        <v>1.76793364210586</v>
      </c>
    </row>
    <row r="90" spans="1:22" x14ac:dyDescent="0.25">
      <c r="A90" s="5" t="s">
        <v>96</v>
      </c>
      <c r="B90" s="6">
        <v>18.989723666666698</v>
      </c>
      <c r="C90" s="8">
        <v>20.138507000000001</v>
      </c>
      <c r="D90" s="8">
        <v>26.757076000000001</v>
      </c>
      <c r="E90" s="9">
        <v>3.0397720785509299</v>
      </c>
      <c r="F90" s="9">
        <v>2.88241218623588</v>
      </c>
      <c r="G90" s="8">
        <v>15702.82237</v>
      </c>
      <c r="H90" s="8">
        <v>16213.19389</v>
      </c>
      <c r="I90" s="8">
        <v>23381.647110000002</v>
      </c>
      <c r="J90" s="9">
        <v>3.7538212411312601</v>
      </c>
      <c r="K90" s="9">
        <v>3.7291102090925698</v>
      </c>
      <c r="L90" s="8">
        <f t="shared" si="1"/>
        <v>826.91157836928892</v>
      </c>
      <c r="M90" s="8">
        <v>805.084204603648</v>
      </c>
      <c r="N90" s="8">
        <v>873.84911228715703</v>
      </c>
      <c r="O90" s="9">
        <v>0.69298402760051803</v>
      </c>
      <c r="P90" s="9">
        <v>0.82297644938964498</v>
      </c>
      <c r="Q90" s="9">
        <v>-0.237730415095183</v>
      </c>
      <c r="R90" s="9">
        <v>1.11136275982278</v>
      </c>
      <c r="S90" s="46">
        <v>1.2589623617478101</v>
      </c>
      <c r="T90" s="46">
        <v>2.0096278704452502</v>
      </c>
      <c r="U90" s="9">
        <v>-7.9700179335728802E-2</v>
      </c>
      <c r="V90" s="10">
        <v>0.62984658297935403</v>
      </c>
    </row>
    <row r="91" spans="1:22" x14ac:dyDescent="0.25">
      <c r="A91" s="5" t="s">
        <v>97</v>
      </c>
      <c r="B91" s="6">
        <v>3.9228873333333301</v>
      </c>
      <c r="C91" s="8">
        <v>4.0886300000000002</v>
      </c>
      <c r="D91" s="8">
        <v>4.9362510000000004</v>
      </c>
      <c r="E91" s="9">
        <v>2.1762392566111699</v>
      </c>
      <c r="F91" s="9">
        <v>1.9018203902537301</v>
      </c>
      <c r="G91" s="8">
        <v>6814.5011266666697</v>
      </c>
      <c r="H91" s="8">
        <v>7072.6552009999996</v>
      </c>
      <c r="I91" s="8">
        <v>11400.365830000001</v>
      </c>
      <c r="J91" s="9">
        <v>2.13141657350433</v>
      </c>
      <c r="K91" s="9">
        <v>4.8898900453196799</v>
      </c>
      <c r="L91" s="8">
        <f t="shared" si="1"/>
        <v>1737.1136480935579</v>
      </c>
      <c r="M91" s="8">
        <v>1729.8349816442201</v>
      </c>
      <c r="N91" s="8">
        <v>2309.5190722676002</v>
      </c>
      <c r="O91" s="9">
        <v>-4.3868010246772601E-2</v>
      </c>
      <c r="P91" s="9">
        <v>2.93230252769041</v>
      </c>
      <c r="Q91" s="9">
        <v>2.4263718939552499</v>
      </c>
      <c r="R91" s="9">
        <v>2.5449503447122499</v>
      </c>
      <c r="S91" s="46">
        <v>2.23973431213382</v>
      </c>
      <c r="T91" s="46">
        <v>-6.0289645625299898E-2</v>
      </c>
      <c r="U91" s="9">
        <v>-0.391974116751026</v>
      </c>
      <c r="V91" s="10">
        <v>-1.19418435741517</v>
      </c>
    </row>
    <row r="92" spans="1:22" x14ac:dyDescent="0.25">
      <c r="A92" s="5" t="s">
        <v>98</v>
      </c>
      <c r="B92" s="6">
        <v>21.961068666666701</v>
      </c>
      <c r="C92" s="8">
        <v>23.622798</v>
      </c>
      <c r="D92" s="8">
        <v>33.994818000000002</v>
      </c>
      <c r="E92" s="9">
        <v>3.81001372335388</v>
      </c>
      <c r="F92" s="9">
        <v>3.7070160201289499</v>
      </c>
      <c r="G92" s="8">
        <v>11966.2284866667</v>
      </c>
      <c r="H92" s="8">
        <v>12908.30708</v>
      </c>
      <c r="I92" s="8">
        <v>24109.247210000001</v>
      </c>
      <c r="J92" s="9">
        <v>4.88347648291934</v>
      </c>
      <c r="K92" s="9">
        <v>6.44651223612283</v>
      </c>
      <c r="L92" s="8">
        <f t="shared" si="1"/>
        <v>544.88370617544081</v>
      </c>
      <c r="M92" s="8">
        <v>546.43429961175605</v>
      </c>
      <c r="N92" s="8">
        <v>709.20359714824804</v>
      </c>
      <c r="O92" s="9">
        <v>1.0340647506570599</v>
      </c>
      <c r="P92" s="9">
        <v>2.6415726930781198</v>
      </c>
      <c r="Q92" s="9">
        <v>1.2166994234484401</v>
      </c>
      <c r="R92" s="9">
        <v>1.38122240690173</v>
      </c>
      <c r="S92" s="46">
        <v>0.85651712466752195</v>
      </c>
      <c r="T92" s="46">
        <v>5.1877133866184998E-2</v>
      </c>
      <c r="U92" s="9">
        <v>-1.0318958735236901</v>
      </c>
      <c r="V92" s="10">
        <v>-2.0308047370742299</v>
      </c>
    </row>
    <row r="93" spans="1:22" x14ac:dyDescent="0.25">
      <c r="A93" s="5" t="s">
        <v>99</v>
      </c>
      <c r="B93" s="6">
        <v>208.71997366666699</v>
      </c>
      <c r="C93" s="8">
        <v>219.49777599999999</v>
      </c>
      <c r="D93" s="8">
        <v>280.54840899999999</v>
      </c>
      <c r="E93" s="9">
        <v>2.5336429008226999</v>
      </c>
      <c r="F93" s="9">
        <v>2.4844013525521702</v>
      </c>
      <c r="G93" s="8">
        <v>498101.91856666701</v>
      </c>
      <c r="H93" s="8">
        <v>495954.9866</v>
      </c>
      <c r="I93" s="8">
        <v>694450.07319999998</v>
      </c>
      <c r="J93" s="9">
        <v>-0.45691164917381899</v>
      </c>
      <c r="K93" s="9">
        <v>3.4236538019826401</v>
      </c>
      <c r="L93" s="8">
        <f t="shared" si="1"/>
        <v>2386.460240562089</v>
      </c>
      <c r="M93" s="8">
        <v>2259.49891446736</v>
      </c>
      <c r="N93" s="8">
        <v>2475.3306414223898</v>
      </c>
      <c r="O93" s="9">
        <v>-2.9166568800146599</v>
      </c>
      <c r="P93" s="9">
        <v>0.91648332530076504</v>
      </c>
      <c r="Q93" s="9">
        <v>13.665768658141999</v>
      </c>
      <c r="R93" s="9">
        <v>7.1582464079110499</v>
      </c>
      <c r="S93" s="46">
        <v>1.59999212786801</v>
      </c>
      <c r="T93" s="46">
        <v>-1.3682578921270601</v>
      </c>
      <c r="U93" s="9">
        <v>-0.79631564445249403</v>
      </c>
      <c r="V93" s="10">
        <v>0.40582821483312598</v>
      </c>
    </row>
    <row r="94" spans="1:22" x14ac:dyDescent="0.25">
      <c r="A94" s="5" t="s">
        <v>100</v>
      </c>
      <c r="B94" s="6">
        <v>15.3781073333333</v>
      </c>
      <c r="C94" s="8">
        <v>16.099101999999998</v>
      </c>
      <c r="D94" s="8">
        <v>19.871354</v>
      </c>
      <c r="E94" s="9">
        <v>2.4012726010415002</v>
      </c>
      <c r="F94" s="9">
        <v>2.1274717736754001</v>
      </c>
      <c r="G94" s="8">
        <v>22222.883860000002</v>
      </c>
      <c r="H94" s="8">
        <v>23423.696520000001</v>
      </c>
      <c r="I94" s="8">
        <v>38049.438479999997</v>
      </c>
      <c r="J94" s="9">
        <v>4.6683078399151396</v>
      </c>
      <c r="K94" s="9">
        <v>4.9709872939512501</v>
      </c>
      <c r="L94" s="8">
        <f t="shared" si="1"/>
        <v>1445.0987613950444</v>
      </c>
      <c r="M94" s="8">
        <v>1454.96913554557</v>
      </c>
      <c r="N94" s="8">
        <v>1914.78841753813</v>
      </c>
      <c r="O94" s="9">
        <v>2.2138740870009301</v>
      </c>
      <c r="P94" s="9">
        <v>2.7842807335692701</v>
      </c>
      <c r="Q94" s="9">
        <v>1.2797661235873601</v>
      </c>
      <c r="R94" s="9">
        <v>2.0979989971149999</v>
      </c>
      <c r="S94" s="46">
        <v>-0.258222676085751</v>
      </c>
      <c r="T94" s="46">
        <v>1.0238457772457199</v>
      </c>
      <c r="U94" s="9">
        <v>-0.52149673689266796</v>
      </c>
      <c r="V94" s="10">
        <v>-0.135364989176678</v>
      </c>
    </row>
    <row r="95" spans="1:22" x14ac:dyDescent="0.25">
      <c r="A95" s="5" t="s">
        <v>101</v>
      </c>
      <c r="B95" s="6">
        <v>6.4677363333333302</v>
      </c>
      <c r="C95" s="8">
        <v>6.7889900000000001</v>
      </c>
      <c r="D95" s="8">
        <v>8.7137410000000006</v>
      </c>
      <c r="E95" s="9">
        <v>2.41749708241412</v>
      </c>
      <c r="F95" s="9">
        <v>2.5274008531624998</v>
      </c>
      <c r="G95" s="8">
        <v>4942.8936640000002</v>
      </c>
      <c r="H95" s="8">
        <v>5088.2477760000002</v>
      </c>
      <c r="I95" s="8">
        <v>7524.32251</v>
      </c>
      <c r="J95" s="9">
        <v>3.1072881912300501</v>
      </c>
      <c r="K95" s="9">
        <v>3.9896017698337798</v>
      </c>
      <c r="L95" s="8">
        <f t="shared" si="1"/>
        <v>764.23858507116051</v>
      </c>
      <c r="M95" s="8">
        <v>749.48523653739403</v>
      </c>
      <c r="N95" s="8">
        <v>863.50082128904205</v>
      </c>
      <c r="O95" s="9">
        <v>0.67350904724887695</v>
      </c>
      <c r="P95" s="9">
        <v>1.4261562318988601</v>
      </c>
      <c r="Q95" s="9">
        <v>14.8505362249361</v>
      </c>
      <c r="R95" s="9">
        <v>10.369519916996699</v>
      </c>
      <c r="S95" s="46">
        <v>1.9099361216803801</v>
      </c>
      <c r="T95" s="46">
        <v>0.104927995754567</v>
      </c>
      <c r="U95" s="9">
        <v>-0.80275819654478398</v>
      </c>
      <c r="V95" s="10">
        <v>0.78360624088202901</v>
      </c>
    </row>
    <row r="96" spans="1:22" x14ac:dyDescent="0.25">
      <c r="A96" s="17" t="s">
        <v>102</v>
      </c>
      <c r="B96" s="18">
        <v>8.3919486666666696</v>
      </c>
      <c r="C96" s="19">
        <v>8.8290179999999996</v>
      </c>
      <c r="D96" s="19">
        <v>11.204140000000001</v>
      </c>
      <c r="E96" s="20">
        <v>2.6523457563343502</v>
      </c>
      <c r="F96" s="20">
        <v>2.4110013208331398</v>
      </c>
      <c r="G96" s="19">
        <v>5023.0391820000004</v>
      </c>
      <c r="H96" s="19">
        <v>5313.7369159999998</v>
      </c>
      <c r="I96" s="19">
        <v>8259.1409679999997</v>
      </c>
      <c r="J96" s="20">
        <v>4.2535402543481897</v>
      </c>
      <c r="K96" s="20">
        <v>4.5089496642407401</v>
      </c>
      <c r="L96" s="19">
        <f t="shared" si="1"/>
        <v>598.55456479992756</v>
      </c>
      <c r="M96" s="19">
        <v>601.84914290581401</v>
      </c>
      <c r="N96" s="19">
        <v>737.15081817970804</v>
      </c>
      <c r="O96" s="20">
        <v>1.5598226092315099</v>
      </c>
      <c r="P96" s="20">
        <v>2.0485575927874602</v>
      </c>
      <c r="Q96" s="20">
        <v>0.31443032432156798</v>
      </c>
      <c r="R96" s="20">
        <v>2.34162385237906</v>
      </c>
      <c r="S96" s="47">
        <v>1.7636637730515901</v>
      </c>
      <c r="T96" s="47">
        <v>-0.88703687931070996</v>
      </c>
      <c r="U96" s="20">
        <v>-1.07515307006111</v>
      </c>
      <c r="V96" s="21">
        <v>-0.59215982320426397</v>
      </c>
    </row>
    <row r="97" spans="1:14" x14ac:dyDescent="0.25">
      <c r="J97" s="48"/>
      <c r="K97" s="48"/>
    </row>
    <row r="98" spans="1:14" ht="15.6" x14ac:dyDescent="0.3">
      <c r="A98" s="41" t="s">
        <v>104</v>
      </c>
    </row>
    <row r="99" spans="1:14" x14ac:dyDescent="0.25">
      <c r="A99" s="5" t="s">
        <v>107</v>
      </c>
      <c r="C99" s="22"/>
      <c r="M99" s="23"/>
      <c r="N99" s="23"/>
    </row>
    <row r="100" spans="1:14" x14ac:dyDescent="0.25">
      <c r="H100" s="11"/>
      <c r="N100" s="24"/>
    </row>
  </sheetData>
  <mergeCells count="9">
    <mergeCell ref="Q3:R3"/>
    <mergeCell ref="S3:T3"/>
    <mergeCell ref="U3:V3"/>
    <mergeCell ref="B3:D3"/>
    <mergeCell ref="E3:F3"/>
    <mergeCell ref="G3:I3"/>
    <mergeCell ref="J3:K3"/>
    <mergeCell ref="L3:N3"/>
    <mergeCell ref="O3:P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7FB3F84734C438752B53164D807F1" ma:contentTypeVersion="9" ma:contentTypeDescription="Create a new document." ma:contentTypeScope="" ma:versionID="ea39f9b15dddb74476c75deb85577344">
  <xsd:schema xmlns:xsd="http://www.w3.org/2001/XMLSchema" xmlns:xs="http://www.w3.org/2001/XMLSchema" xmlns:p="http://schemas.microsoft.com/office/2006/metadata/properties" xmlns:ns2="ac0e3a26-0df4-4d8b-84cc-587460add543" xmlns:ns3="be44b177-c332-4f9d-a8cb-a0a061104785" targetNamespace="http://schemas.microsoft.com/office/2006/metadata/properties" ma:root="true" ma:fieldsID="2d031ae16b57899b5bd7358ae02c082a" ns2:_="" ns3:_="">
    <xsd:import namespace="ac0e3a26-0df4-4d8b-84cc-587460add543"/>
    <xsd:import namespace="be44b177-c332-4f9d-a8cb-a0a0611047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e3a26-0df4-4d8b-84cc-587460add5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4b177-c332-4f9d-a8cb-a0a06110478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280C3-A48C-4F3C-9778-35FACBF38598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be44b177-c332-4f9d-a8cb-a0a061104785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c0e3a26-0df4-4d8b-84cc-587460add543"/>
  </ds:schemaRefs>
</ds:datastoreItem>
</file>

<file path=customXml/itemProps2.xml><?xml version="1.0" encoding="utf-8"?>
<ds:datastoreItem xmlns:ds="http://schemas.openxmlformats.org/officeDocument/2006/customXml" ds:itemID="{4802FE72-C457-433C-9C8B-9156A4FE2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6C14E2-3A80-4E21-9AE0-7733856726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e3a26-0df4-4d8b-84cc-587460add543"/>
    <ds:schemaRef ds:uri="be44b177-c332-4f9d-a8cb-a0a0611047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III: Macroeconomic measures for the International Food Security Assessment, 2021-2031</dc:title>
  <dc:subject>Agricultural Economics</dc:subject>
  <dc:creator>Felix Baquedano</dc:creator>
  <cp:keywords>Gross Domestic Product, Per capita Gross Domestic Product, Real Exchange Rate, Real domestic price of major grain</cp:keywords>
  <dc:description>The dataset contains country level macroeconomic metrics used in the International Food Security Assessment, 2021-2031 (GFA-32)</dc:description>
  <cp:lastModifiedBy>Burress, Molly - REE-ERS, Kansas City, MO</cp:lastModifiedBy>
  <dcterms:created xsi:type="dcterms:W3CDTF">2021-08-24T16:06:32Z</dcterms:created>
  <dcterms:modified xsi:type="dcterms:W3CDTF">2021-08-27T17:38:04Z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0x0101004F87FB3F84734C438752B53164D807F1</vt:lpwstr>
  </property>
</Properties>
</file>